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408\Desktop\"/>
    </mc:Choice>
  </mc:AlternateContent>
  <xr:revisionPtr revIDLastSave="0" documentId="13_ncr:1_{8DC1858B-BECD-47E3-ABED-CC68C4A4CD35}" xr6:coauthVersionLast="47" xr6:coauthVersionMax="47" xr10:uidLastSave="{00000000-0000-0000-0000-000000000000}"/>
  <bookViews>
    <workbookView xWindow="-28920" yWindow="465" windowWidth="29040" windowHeight="15720" tabRatio="841" activeTab="1" xr2:uid="{00000000-000D-0000-FFFF-FFFF00000000}"/>
  </bookViews>
  <sheets>
    <sheet name="入力例" sheetId="56" r:id="rId1"/>
    <sheet name="現場稼働率集計表" sheetId="1" r:id="rId2"/>
    <sheet name="R7.4" sheetId="32" r:id="rId3"/>
    <sheet name="R7.5" sheetId="44" r:id="rId4"/>
    <sheet name="R7.6" sheetId="45" r:id="rId5"/>
    <sheet name="R7.7" sheetId="46" r:id="rId6"/>
    <sheet name="R7.8" sheetId="47" r:id="rId7"/>
    <sheet name="R7.9" sheetId="48" r:id="rId8"/>
    <sheet name="R7.10" sheetId="49" r:id="rId9"/>
    <sheet name="R7.11" sheetId="50" r:id="rId10"/>
    <sheet name="R7.12" sheetId="51" r:id="rId11"/>
    <sheet name="R8.1" sheetId="52" r:id="rId12"/>
    <sheet name="R8.2" sheetId="53" r:id="rId13"/>
    <sheet name="R8.3" sheetId="54" r:id="rId14"/>
  </sheets>
  <definedNames>
    <definedName name="_xlnm.Print_Area" localSheetId="8">'R7.10'!$A$1:$R$51</definedName>
    <definedName name="_xlnm.Print_Area" localSheetId="9">'R7.11'!$A$1:$R$51</definedName>
    <definedName name="_xlnm.Print_Area" localSheetId="10">'R7.12'!$A$1:$R$51</definedName>
    <definedName name="_xlnm.Print_Area" localSheetId="2">'R7.4'!$A$1:$R$51</definedName>
    <definedName name="_xlnm.Print_Area" localSheetId="3">'R7.5'!$A$1:$R$51</definedName>
    <definedName name="_xlnm.Print_Area" localSheetId="4">'R7.6'!$A$1:$R$51</definedName>
    <definedName name="_xlnm.Print_Area" localSheetId="5">'R7.7'!$A$1:$R$51</definedName>
    <definedName name="_xlnm.Print_Area" localSheetId="6">'R7.8'!$A$1:$R$51</definedName>
    <definedName name="_xlnm.Print_Area" localSheetId="7">'R7.9'!$A$1:$R$51</definedName>
    <definedName name="_xlnm.Print_Area" localSheetId="11">'R8.1'!$A$1:$R$51</definedName>
    <definedName name="_xlnm.Print_Area" localSheetId="12">'R8.2'!$A$1:$R$51</definedName>
    <definedName name="_xlnm.Print_Area" localSheetId="13">'R8.3'!$A$1:$R$51</definedName>
    <definedName name="_xlnm.Print_Area" localSheetId="1">現場稼働率集計表!$A$1:$AB$36</definedName>
    <definedName name="_xlnm.Print_Area" localSheetId="0">入力例!$A$1:$AE$51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1" l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P12" i="1"/>
  <c r="P13" i="1"/>
  <c r="P14" i="1"/>
  <c r="P15" i="1"/>
  <c r="P16" i="1"/>
  <c r="P17" i="1"/>
  <c r="P18" i="1"/>
  <c r="P19" i="1"/>
  <c r="P20" i="1"/>
  <c r="P21" i="1"/>
  <c r="Q12" i="1"/>
  <c r="Q13" i="1"/>
  <c r="Q14" i="1"/>
  <c r="Q15" i="1"/>
  <c r="Q16" i="1"/>
  <c r="Q17" i="1"/>
  <c r="Q18" i="1"/>
  <c r="Q19" i="1"/>
  <c r="Q20" i="1"/>
  <c r="Q21" i="1"/>
  <c r="E50" i="54"/>
  <c r="E50" i="53"/>
  <c r="E50" i="52"/>
  <c r="M19" i="1" s="1"/>
  <c r="E50" i="51"/>
  <c r="K18" i="1" s="1"/>
  <c r="E50" i="50"/>
  <c r="M17" i="1" s="1"/>
  <c r="E50" i="49"/>
  <c r="M16" i="1" s="1"/>
  <c r="E50" i="48"/>
  <c r="M15" i="1" s="1"/>
  <c r="E50" i="47"/>
  <c r="E50" i="46"/>
  <c r="E50" i="45"/>
  <c r="M14" i="1"/>
  <c r="M20" i="1"/>
  <c r="M21" i="1"/>
  <c r="G49" i="56"/>
  <c r="E49" i="56"/>
  <c r="G48" i="56"/>
  <c r="E48" i="56"/>
  <c r="G46" i="56"/>
  <c r="E46" i="56"/>
  <c r="S43" i="56"/>
  <c r="S42" i="56"/>
  <c r="E43" i="56" s="1"/>
  <c r="E42" i="56"/>
  <c r="A40" i="56"/>
  <c r="A39" i="56"/>
  <c r="A38" i="56"/>
  <c r="A37" i="56"/>
  <c r="A36" i="56"/>
  <c r="A35" i="56"/>
  <c r="A34" i="56"/>
  <c r="A33" i="56"/>
  <c r="A32" i="56"/>
  <c r="A31" i="56"/>
  <c r="A30" i="56"/>
  <c r="A29" i="56"/>
  <c r="A28" i="56"/>
  <c r="A27" i="56"/>
  <c r="A26" i="56"/>
  <c r="A25" i="56"/>
  <c r="A24" i="56"/>
  <c r="A23" i="56"/>
  <c r="A22" i="56"/>
  <c r="A21" i="56"/>
  <c r="A20" i="56"/>
  <c r="A19" i="56"/>
  <c r="A18" i="56"/>
  <c r="A17" i="56"/>
  <c r="A16" i="56"/>
  <c r="A15" i="56"/>
  <c r="A14" i="56"/>
  <c r="A13" i="56"/>
  <c r="A12" i="56"/>
  <c r="A11" i="56"/>
  <c r="A10" i="56"/>
  <c r="E6" i="56"/>
  <c r="E5" i="56"/>
  <c r="Z21" i="1"/>
  <c r="X21" i="1"/>
  <c r="V21" i="1"/>
  <c r="T21" i="1"/>
  <c r="R21" i="1"/>
  <c r="O21" i="1"/>
  <c r="K21" i="1"/>
  <c r="I21" i="1"/>
  <c r="G21" i="1"/>
  <c r="E21" i="1"/>
  <c r="C21" i="1"/>
  <c r="A38" i="54"/>
  <c r="A39" i="54"/>
  <c r="A40" i="54"/>
  <c r="G49" i="54"/>
  <c r="E49" i="54"/>
  <c r="G48" i="54"/>
  <c r="E48" i="54"/>
  <c r="G46" i="54"/>
  <c r="E46" i="54"/>
  <c r="S43" i="54"/>
  <c r="S42" i="54"/>
  <c r="E43" i="54" s="1"/>
  <c r="E42" i="54"/>
  <c r="G47" i="54" s="1"/>
  <c r="G50" i="54" s="1"/>
  <c r="A37" i="54"/>
  <c r="A36" i="54"/>
  <c r="A35" i="54"/>
  <c r="A34" i="54"/>
  <c r="A33" i="54"/>
  <c r="A32" i="54"/>
  <c r="A31" i="54"/>
  <c r="A30" i="54"/>
  <c r="A29" i="54"/>
  <c r="A28" i="54"/>
  <c r="A27" i="54"/>
  <c r="A26" i="54"/>
  <c r="A25" i="54"/>
  <c r="A24" i="54"/>
  <c r="A23" i="54"/>
  <c r="A22" i="54"/>
  <c r="A21" i="54"/>
  <c r="A20" i="54"/>
  <c r="A19" i="54"/>
  <c r="A18" i="54"/>
  <c r="A17" i="54"/>
  <c r="A16" i="54"/>
  <c r="A15" i="54"/>
  <c r="A14" i="54"/>
  <c r="A13" i="54"/>
  <c r="A12" i="54"/>
  <c r="A11" i="54"/>
  <c r="A10" i="54"/>
  <c r="E6" i="54"/>
  <c r="E5" i="54"/>
  <c r="Z20" i="1"/>
  <c r="X20" i="1"/>
  <c r="V20" i="1"/>
  <c r="T20" i="1"/>
  <c r="R20" i="1"/>
  <c r="O20" i="1"/>
  <c r="K20" i="1"/>
  <c r="I20" i="1"/>
  <c r="G20" i="1"/>
  <c r="E20" i="1"/>
  <c r="C20" i="1"/>
  <c r="G49" i="53"/>
  <c r="E49" i="53"/>
  <c r="G48" i="53"/>
  <c r="E48" i="53"/>
  <c r="G46" i="53"/>
  <c r="E46" i="53"/>
  <c r="S43" i="53"/>
  <c r="S42" i="53"/>
  <c r="E42" i="53"/>
  <c r="G47" i="53" s="1"/>
  <c r="G50" i="53" s="1"/>
  <c r="A37" i="53"/>
  <c r="A36" i="53"/>
  <c r="A35" i="53"/>
  <c r="A34" i="53"/>
  <c r="A33" i="53"/>
  <c r="A32" i="53"/>
  <c r="A31" i="53"/>
  <c r="A30" i="53"/>
  <c r="A29" i="53"/>
  <c r="A28" i="53"/>
  <c r="A27" i="53"/>
  <c r="A26" i="53"/>
  <c r="A25" i="53"/>
  <c r="A24" i="53"/>
  <c r="A23" i="53"/>
  <c r="A22" i="53"/>
  <c r="A21" i="53"/>
  <c r="A20" i="53"/>
  <c r="A19" i="53"/>
  <c r="A18" i="53"/>
  <c r="A17" i="53"/>
  <c r="A16" i="53"/>
  <c r="A15" i="53"/>
  <c r="A14" i="53"/>
  <c r="A13" i="53"/>
  <c r="A12" i="53"/>
  <c r="A11" i="53"/>
  <c r="A10" i="53"/>
  <c r="E6" i="53"/>
  <c r="E5" i="53"/>
  <c r="Z19" i="1"/>
  <c r="X19" i="1"/>
  <c r="V19" i="1"/>
  <c r="T19" i="1"/>
  <c r="R19" i="1"/>
  <c r="O19" i="1"/>
  <c r="K19" i="1"/>
  <c r="I19" i="1"/>
  <c r="G19" i="1"/>
  <c r="E19" i="1"/>
  <c r="C19" i="1"/>
  <c r="G49" i="52"/>
  <c r="E49" i="52"/>
  <c r="G48" i="52"/>
  <c r="E48" i="52"/>
  <c r="G46" i="52"/>
  <c r="G47" i="52" s="1"/>
  <c r="E46" i="52"/>
  <c r="E47" i="52" s="1"/>
  <c r="S43" i="52"/>
  <c r="S42" i="52"/>
  <c r="E43" i="52" s="1"/>
  <c r="E42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E6" i="52"/>
  <c r="E5" i="52"/>
  <c r="Z18" i="1"/>
  <c r="X18" i="1"/>
  <c r="V18" i="1"/>
  <c r="T18" i="1"/>
  <c r="R18" i="1"/>
  <c r="O18" i="1"/>
  <c r="I18" i="1"/>
  <c r="G18" i="1"/>
  <c r="E18" i="1"/>
  <c r="C18" i="1"/>
  <c r="A40" i="51"/>
  <c r="G49" i="51"/>
  <c r="E49" i="51"/>
  <c r="G48" i="51"/>
  <c r="E48" i="51"/>
  <c r="G46" i="51"/>
  <c r="E46" i="51"/>
  <c r="S43" i="51"/>
  <c r="S42" i="51"/>
  <c r="E43" i="51" s="1"/>
  <c r="E42" i="51"/>
  <c r="A39" i="51"/>
  <c r="A38" i="51"/>
  <c r="A37" i="51"/>
  <c r="A36" i="51"/>
  <c r="A35" i="51"/>
  <c r="A34" i="51"/>
  <c r="A33" i="51"/>
  <c r="A32" i="51"/>
  <c r="A31" i="51"/>
  <c r="A30" i="51"/>
  <c r="A29" i="51"/>
  <c r="A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A11" i="51"/>
  <c r="A10" i="51"/>
  <c r="E6" i="51"/>
  <c r="E5" i="51"/>
  <c r="Z17" i="1"/>
  <c r="X17" i="1"/>
  <c r="V17" i="1"/>
  <c r="T17" i="1"/>
  <c r="R17" i="1"/>
  <c r="O17" i="1"/>
  <c r="K17" i="1"/>
  <c r="I17" i="1"/>
  <c r="G17" i="1"/>
  <c r="E17" i="1"/>
  <c r="C17" i="1"/>
  <c r="G49" i="50"/>
  <c r="E49" i="50"/>
  <c r="G48" i="50"/>
  <c r="E48" i="50"/>
  <c r="G46" i="50"/>
  <c r="E46" i="50"/>
  <c r="S43" i="50"/>
  <c r="S42" i="50"/>
  <c r="E42" i="50"/>
  <c r="G47" i="50" s="1"/>
  <c r="G50" i="50" s="1"/>
  <c r="A39" i="50"/>
  <c r="A38" i="50"/>
  <c r="A37" i="50"/>
  <c r="A36" i="50"/>
  <c r="A35" i="50"/>
  <c r="A34" i="50"/>
  <c r="A33" i="50"/>
  <c r="A32" i="50"/>
  <c r="A31" i="50"/>
  <c r="A30" i="50"/>
  <c r="A29" i="50"/>
  <c r="A28" i="50"/>
  <c r="A27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E6" i="50"/>
  <c r="E5" i="50"/>
  <c r="Z16" i="1"/>
  <c r="X16" i="1"/>
  <c r="V16" i="1"/>
  <c r="T16" i="1"/>
  <c r="R16" i="1"/>
  <c r="O16" i="1"/>
  <c r="K16" i="1"/>
  <c r="I16" i="1"/>
  <c r="G16" i="1"/>
  <c r="E16" i="1"/>
  <c r="C16" i="1"/>
  <c r="A40" i="49"/>
  <c r="G49" i="49"/>
  <c r="E49" i="49"/>
  <c r="G48" i="49"/>
  <c r="E48" i="49"/>
  <c r="G46" i="49"/>
  <c r="E46" i="49"/>
  <c r="S43" i="49"/>
  <c r="S42" i="49"/>
  <c r="E43" i="49" s="1"/>
  <c r="G51" i="49" s="1"/>
  <c r="E42" i="49"/>
  <c r="A39" i="49"/>
  <c r="A38" i="49"/>
  <c r="A37" i="49"/>
  <c r="A36" i="49"/>
  <c r="A35" i="49"/>
  <c r="A34" i="49"/>
  <c r="A33" i="49"/>
  <c r="A32" i="49"/>
  <c r="A31" i="49"/>
  <c r="A30" i="49"/>
  <c r="A29" i="49"/>
  <c r="A28" i="49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A12" i="49"/>
  <c r="A11" i="49"/>
  <c r="A10" i="49"/>
  <c r="E6" i="49"/>
  <c r="E5" i="49"/>
  <c r="Z15" i="1"/>
  <c r="X15" i="1"/>
  <c r="V15" i="1"/>
  <c r="T15" i="1"/>
  <c r="R15" i="1"/>
  <c r="O15" i="1"/>
  <c r="K15" i="1"/>
  <c r="I15" i="1"/>
  <c r="G15" i="1"/>
  <c r="E15" i="1"/>
  <c r="C15" i="1"/>
  <c r="G49" i="48"/>
  <c r="E49" i="48"/>
  <c r="G48" i="48"/>
  <c r="E48" i="48"/>
  <c r="G46" i="48"/>
  <c r="E46" i="48"/>
  <c r="S43" i="48"/>
  <c r="S42" i="48"/>
  <c r="E42" i="48"/>
  <c r="E47" i="48" s="1"/>
  <c r="A39" i="48"/>
  <c r="A38" i="48"/>
  <c r="A37" i="48"/>
  <c r="A36" i="48"/>
  <c r="A35" i="48"/>
  <c r="A34" i="48"/>
  <c r="A33" i="48"/>
  <c r="A32" i="48"/>
  <c r="A31" i="48"/>
  <c r="A30" i="48"/>
  <c r="A29" i="48"/>
  <c r="A28" i="48"/>
  <c r="A27" i="48"/>
  <c r="A26" i="48"/>
  <c r="A25" i="48"/>
  <c r="A24" i="48"/>
  <c r="A23" i="48"/>
  <c r="A22" i="48"/>
  <c r="A21" i="48"/>
  <c r="A20" i="48"/>
  <c r="A19" i="48"/>
  <c r="A18" i="48"/>
  <c r="A17" i="48"/>
  <c r="A16" i="48"/>
  <c r="A15" i="48"/>
  <c r="A14" i="48"/>
  <c r="A13" i="48"/>
  <c r="A12" i="48"/>
  <c r="A11" i="48"/>
  <c r="A10" i="48"/>
  <c r="E6" i="48"/>
  <c r="E5" i="48"/>
  <c r="Z14" i="1"/>
  <c r="X14" i="1"/>
  <c r="V14" i="1"/>
  <c r="T14" i="1"/>
  <c r="R14" i="1"/>
  <c r="O14" i="1"/>
  <c r="K14" i="1"/>
  <c r="I14" i="1"/>
  <c r="G14" i="1"/>
  <c r="E14" i="1"/>
  <c r="C14" i="1"/>
  <c r="G49" i="47"/>
  <c r="G50" i="47" s="1"/>
  <c r="E49" i="47"/>
  <c r="G48" i="47"/>
  <c r="E48" i="47"/>
  <c r="G46" i="47"/>
  <c r="G47" i="47" s="1"/>
  <c r="E46" i="47"/>
  <c r="E47" i="47" s="1"/>
  <c r="S43" i="47"/>
  <c r="S42" i="47"/>
  <c r="E43" i="47" s="1"/>
  <c r="G51" i="47" s="1"/>
  <c r="E42" i="47"/>
  <c r="A40" i="47"/>
  <c r="A39" i="47"/>
  <c r="A38" i="47"/>
  <c r="A37" i="47"/>
  <c r="A36" i="47"/>
  <c r="A35" i="47"/>
  <c r="A34" i="47"/>
  <c r="A33" i="47"/>
  <c r="A32" i="47"/>
  <c r="A31" i="47"/>
  <c r="A30" i="47"/>
  <c r="A29" i="47"/>
  <c r="A28" i="47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E6" i="47"/>
  <c r="E5" i="47"/>
  <c r="Z13" i="1"/>
  <c r="X13" i="1"/>
  <c r="V13" i="1"/>
  <c r="T13" i="1"/>
  <c r="R13" i="1"/>
  <c r="O13" i="1"/>
  <c r="M13" i="1"/>
  <c r="K13" i="1"/>
  <c r="I13" i="1"/>
  <c r="G13" i="1"/>
  <c r="E13" i="1"/>
  <c r="C13" i="1"/>
  <c r="A40" i="46"/>
  <c r="G49" i="46"/>
  <c r="E49" i="46"/>
  <c r="G48" i="46"/>
  <c r="E48" i="46"/>
  <c r="G46" i="46"/>
  <c r="E46" i="46"/>
  <c r="S43" i="46"/>
  <c r="S42" i="46"/>
  <c r="E43" i="46" s="1"/>
  <c r="E42" i="46"/>
  <c r="G47" i="46" s="1"/>
  <c r="G50" i="46" s="1"/>
  <c r="A39" i="46"/>
  <c r="A38" i="46"/>
  <c r="A37" i="46"/>
  <c r="A36" i="46"/>
  <c r="A35" i="46"/>
  <c r="A34" i="46"/>
  <c r="A33" i="46"/>
  <c r="A32" i="46"/>
  <c r="A31" i="46"/>
  <c r="A30" i="46"/>
  <c r="A29" i="46"/>
  <c r="A28" i="46"/>
  <c r="A27" i="46"/>
  <c r="A26" i="46"/>
  <c r="A25" i="46"/>
  <c r="A24" i="46"/>
  <c r="A23" i="46"/>
  <c r="A22" i="46"/>
  <c r="A21" i="46"/>
  <c r="A20" i="46"/>
  <c r="A19" i="46"/>
  <c r="A18" i="46"/>
  <c r="A17" i="46"/>
  <c r="A16" i="46"/>
  <c r="A15" i="46"/>
  <c r="A14" i="46"/>
  <c r="A13" i="46"/>
  <c r="A12" i="46"/>
  <c r="A11" i="46"/>
  <c r="A10" i="46"/>
  <c r="E6" i="46"/>
  <c r="E5" i="46"/>
  <c r="Z12" i="1"/>
  <c r="X12" i="1"/>
  <c r="V12" i="1"/>
  <c r="T12" i="1"/>
  <c r="O12" i="1"/>
  <c r="R12" i="1"/>
  <c r="M12" i="1"/>
  <c r="K12" i="1"/>
  <c r="I12" i="1"/>
  <c r="G12" i="1"/>
  <c r="E12" i="1"/>
  <c r="C12" i="1"/>
  <c r="G49" i="45"/>
  <c r="E49" i="45"/>
  <c r="G48" i="45"/>
  <c r="E48" i="45"/>
  <c r="G46" i="45"/>
  <c r="E46" i="45"/>
  <c r="S43" i="45"/>
  <c r="S42" i="45"/>
  <c r="E42" i="45"/>
  <c r="A39" i="45"/>
  <c r="A38" i="45"/>
  <c r="A37" i="45"/>
  <c r="A36" i="45"/>
  <c r="A35" i="45"/>
  <c r="A34" i="45"/>
  <c r="A33" i="45"/>
  <c r="A32" i="45"/>
  <c r="A31" i="45"/>
  <c r="A30" i="45"/>
  <c r="A29" i="45"/>
  <c r="A28" i="45"/>
  <c r="A27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E6" i="45"/>
  <c r="E5" i="45"/>
  <c r="I11" i="1"/>
  <c r="G11" i="1"/>
  <c r="E11" i="1"/>
  <c r="C11" i="1"/>
  <c r="A40" i="44"/>
  <c r="G49" i="44"/>
  <c r="V11" i="1" s="1"/>
  <c r="E49" i="44"/>
  <c r="K11" i="1" s="1"/>
  <c r="G48" i="44"/>
  <c r="E48" i="44"/>
  <c r="G46" i="44"/>
  <c r="R11" i="1" s="1"/>
  <c r="E46" i="44"/>
  <c r="S43" i="44"/>
  <c r="S42" i="44"/>
  <c r="E42" i="44"/>
  <c r="A39" i="44"/>
  <c r="A38" i="44"/>
  <c r="A37" i="44"/>
  <c r="A36" i="44"/>
  <c r="A35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E6" i="44"/>
  <c r="E5" i="44"/>
  <c r="E6" i="32"/>
  <c r="E5" i="32"/>
  <c r="J5" i="1"/>
  <c r="E50" i="44" l="1"/>
  <c r="M18" i="1"/>
  <c r="G47" i="56"/>
  <c r="G50" i="56" s="1"/>
  <c r="E47" i="56"/>
  <c r="E50" i="56" s="1"/>
  <c r="G51" i="56"/>
  <c r="E51" i="56"/>
  <c r="G51" i="54"/>
  <c r="E51" i="54"/>
  <c r="E47" i="54"/>
  <c r="E43" i="53"/>
  <c r="E51" i="53" s="1"/>
  <c r="G51" i="53"/>
  <c r="E47" i="53"/>
  <c r="E51" i="52"/>
  <c r="G51" i="52"/>
  <c r="G50" i="52"/>
  <c r="E51" i="51"/>
  <c r="G51" i="51"/>
  <c r="E47" i="51"/>
  <c r="G47" i="51"/>
  <c r="G50" i="51"/>
  <c r="E43" i="50"/>
  <c r="G51" i="50" s="1"/>
  <c r="E47" i="50"/>
  <c r="E47" i="49"/>
  <c r="G47" i="49"/>
  <c r="G50" i="49"/>
  <c r="E51" i="49"/>
  <c r="E43" i="48"/>
  <c r="G51" i="48" s="1"/>
  <c r="G47" i="48"/>
  <c r="G50" i="48" s="1"/>
  <c r="E51" i="47"/>
  <c r="G51" i="46"/>
  <c r="E51" i="46"/>
  <c r="E47" i="46"/>
  <c r="E43" i="45"/>
  <c r="G51" i="45" s="1"/>
  <c r="E47" i="45"/>
  <c r="G47" i="45"/>
  <c r="E51" i="45"/>
  <c r="G50" i="45"/>
  <c r="E43" i="44"/>
  <c r="E51" i="44" s="1"/>
  <c r="O11" i="1" s="1"/>
  <c r="Q11" i="1" s="1"/>
  <c r="E47" i="44"/>
  <c r="M11" i="1" s="1"/>
  <c r="P11" i="1" s="1"/>
  <c r="G47" i="44"/>
  <c r="G50" i="44" l="1"/>
  <c r="X11" i="1" s="1"/>
  <c r="AA11" i="1" s="1"/>
  <c r="T11" i="1"/>
  <c r="E51" i="50"/>
  <c r="E51" i="48"/>
  <c r="G51" i="44"/>
  <c r="Z11" i="1" s="1"/>
  <c r="AB11" i="1" s="1"/>
  <c r="G46" i="32" l="1"/>
  <c r="R10" i="1" s="1"/>
  <c r="G48" i="32"/>
  <c r="G49" i="32"/>
  <c r="V10" i="1" l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S10" i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E49" i="32" l="1"/>
  <c r="E50" i="32" s="1"/>
  <c r="S43" i="32"/>
  <c r="S42" i="32"/>
  <c r="E43" i="32" s="1"/>
  <c r="E48" i="32"/>
  <c r="E46" i="32"/>
  <c r="G10" i="1" s="1"/>
  <c r="E42" i="32"/>
  <c r="E10" i="1" l="1"/>
  <c r="G51" i="32"/>
  <c r="Z10" i="1" s="1"/>
  <c r="AB10" i="1" s="1"/>
  <c r="C10" i="1"/>
  <c r="E47" i="32"/>
  <c r="I10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G47" i="32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E51" i="32"/>
  <c r="O10" i="1" s="1"/>
  <c r="Q10" i="1" s="1"/>
  <c r="K10" i="1"/>
  <c r="M10" i="1" l="1"/>
  <c r="P10" i="1" s="1"/>
  <c r="G50" i="32"/>
  <c r="X10" i="1" s="1"/>
  <c r="AA10" i="1" s="1"/>
  <c r="T10" i="1"/>
  <c r="U10" i="1" s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L10" i="1"/>
  <c r="U11" i="1" l="1"/>
  <c r="Y10" i="1"/>
  <c r="N10" i="1"/>
  <c r="L11" i="1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U12" i="1" l="1"/>
  <c r="Y11" i="1"/>
  <c r="N11" i="1"/>
  <c r="L12" i="1"/>
  <c r="D10" i="1"/>
  <c r="U13" i="1" l="1"/>
  <c r="Y12" i="1"/>
  <c r="N12" i="1"/>
  <c r="L13" i="1"/>
  <c r="U14" i="1" l="1"/>
  <c r="Y13" i="1"/>
  <c r="N13" i="1"/>
  <c r="L14" i="1"/>
  <c r="U15" i="1" l="1"/>
  <c r="Y14" i="1"/>
  <c r="N14" i="1"/>
  <c r="L15" i="1"/>
  <c r="U16" i="1" l="1"/>
  <c r="Y15" i="1"/>
  <c r="N15" i="1"/>
  <c r="L16" i="1"/>
  <c r="U17" i="1" l="1"/>
  <c r="Y16" i="1"/>
  <c r="N16" i="1"/>
  <c r="L17" i="1"/>
  <c r="U18" i="1" l="1"/>
  <c r="Y17" i="1"/>
  <c r="N17" i="1"/>
  <c r="L18" i="1"/>
  <c r="D11" i="1"/>
  <c r="U19" i="1" l="1"/>
  <c r="Y18" i="1"/>
  <c r="N18" i="1"/>
  <c r="L19" i="1"/>
  <c r="D12" i="1"/>
  <c r="U20" i="1" l="1"/>
  <c r="Y19" i="1"/>
  <c r="N19" i="1"/>
  <c r="L20" i="1"/>
  <c r="D13" i="1"/>
  <c r="U21" i="1" l="1"/>
  <c r="Y21" i="1" s="1"/>
  <c r="Y20" i="1"/>
  <c r="N20" i="1"/>
  <c r="L21" i="1"/>
  <c r="N21" i="1" s="1"/>
  <c r="D14" i="1"/>
  <c r="D15" i="1" l="1"/>
  <c r="D16" i="1" l="1"/>
  <c r="D17" i="1" l="1"/>
  <c r="D18" i="1" l="1"/>
  <c r="D19" i="1" l="1"/>
  <c r="D20" i="1" l="1"/>
  <c r="D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林修平</author>
  </authors>
  <commentList>
    <comment ref="I8" authorId="0" shapeId="0" xr:uid="{035A75DA-0FBD-458B-AC77-22294F3D73AC}">
      <text>
        <r>
          <rPr>
            <b/>
            <sz val="9"/>
            <color indexed="81"/>
            <rFont val="MS P ゴシック"/>
            <family val="3"/>
            <charset val="128"/>
          </rPr>
          <t>②工事期間中の現場状況を選択する
　</t>
        </r>
      </text>
    </comment>
  </commentList>
</comments>
</file>

<file path=xl/sharedStrings.xml><?xml version="1.0" encoding="utf-8"?>
<sst xmlns="http://schemas.openxmlformats.org/spreadsheetml/2006/main" count="2173" uniqueCount="111">
  <si>
    <t>現場稼働実績集計表</t>
    <rPh sb="0" eb="2">
      <t>ゲンバ</t>
    </rPh>
    <rPh sb="2" eb="4">
      <t>カドウ</t>
    </rPh>
    <rPh sb="4" eb="6">
      <t>ジッセキ</t>
    </rPh>
    <rPh sb="6" eb="9">
      <t>シュウケイヒョウ</t>
    </rPh>
    <phoneticPr fontId="1"/>
  </si>
  <si>
    <t>工事対象日数</t>
    <rPh sb="0" eb="2">
      <t>コウジ</t>
    </rPh>
    <rPh sb="2" eb="4">
      <t>タイショウ</t>
    </rPh>
    <rPh sb="4" eb="6">
      <t>ニッスウ</t>
    </rPh>
    <phoneticPr fontId="1"/>
  </si>
  <si>
    <t>当月</t>
    <rPh sb="0" eb="2">
      <t>トウゲツ</t>
    </rPh>
    <phoneticPr fontId="1"/>
  </si>
  <si>
    <t>累計</t>
    <rPh sb="0" eb="2">
      <t>ルイケイ</t>
    </rPh>
    <phoneticPr fontId="1"/>
  </si>
  <si>
    <t>稼働日</t>
    <rPh sb="0" eb="3">
      <t>カドウビ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</si>
  <si>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</si>
  <si>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日  付</t>
    <rPh sb="0" eb="1">
      <t>ヒ</t>
    </rPh>
    <rPh sb="3" eb="4">
      <t>ツキ</t>
    </rPh>
    <phoneticPr fontId="1"/>
  </si>
  <si>
    <t>曜日</t>
    <rPh sb="0" eb="2">
      <t>ヨウビ</t>
    </rPh>
    <phoneticPr fontId="1"/>
  </si>
  <si>
    <t>摘    要</t>
    <rPh sb="0" eb="1">
      <t>テキ</t>
    </rPh>
    <rPh sb="5" eb="6">
      <t>ヨウ</t>
    </rPh>
    <phoneticPr fontId="1"/>
  </si>
  <si>
    <t>作  業  内  容</t>
    <rPh sb="0" eb="1">
      <t>サク</t>
    </rPh>
    <rPh sb="3" eb="4">
      <t>ギョウ</t>
    </rPh>
    <rPh sb="6" eb="7">
      <t>ナイ</t>
    </rPh>
    <rPh sb="9" eb="10">
      <t>カタチ</t>
    </rPh>
    <phoneticPr fontId="1"/>
  </si>
  <si>
    <t>金</t>
  </si>
  <si>
    <t>日</t>
  </si>
  <si>
    <t>月</t>
  </si>
  <si>
    <t>火</t>
  </si>
  <si>
    <t>水</t>
  </si>
  <si>
    <t>木</t>
  </si>
  <si>
    <t>歴日数</t>
    <rPh sb="0" eb="1">
      <t>レキ</t>
    </rPh>
    <rPh sb="1" eb="3">
      <t>ニッスウ</t>
    </rPh>
    <phoneticPr fontId="1"/>
  </si>
  <si>
    <t>工事名：</t>
    <rPh sb="0" eb="3">
      <t>コウジメイ</t>
    </rPh>
    <phoneticPr fontId="1"/>
  </si>
  <si>
    <t>工事番号：</t>
    <rPh sb="0" eb="4">
      <t>コウジバンゴウ</t>
    </rPh>
    <phoneticPr fontId="1"/>
  </si>
  <si>
    <t>土</t>
  </si>
  <si>
    <t>休日</t>
    <rPh sb="0" eb="2">
      <t>キュウジツ</t>
    </rPh>
    <phoneticPr fontId="1"/>
  </si>
  <si>
    <t>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</si>
  <si>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</si>
  <si>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</si>
  <si>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</si>
  <si>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</si>
  <si>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</si>
  <si>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稼働</t>
    <rPh sb="0" eb="2">
      <t>カドウ</t>
    </rPh>
    <phoneticPr fontId="1"/>
  </si>
  <si>
    <t>閉所</t>
    <rPh sb="0" eb="2">
      <t>ヘイショ</t>
    </rPh>
    <phoneticPr fontId="1"/>
  </si>
  <si>
    <t>○</t>
  </si>
  <si>
    <t>○</t>
    <phoneticPr fontId="1"/>
  </si>
  <si>
    <t>記入方法</t>
    <rPh sb="0" eb="2">
      <t>キニュウ</t>
    </rPh>
    <rPh sb="2" eb="4">
      <t>ホウホウ</t>
    </rPh>
    <phoneticPr fontId="1"/>
  </si>
  <si>
    <t>現場稼働日</t>
    <rPh sb="0" eb="2">
      <t>ゲンバ</t>
    </rPh>
    <rPh sb="2" eb="5">
      <t>カドウビ</t>
    </rPh>
    <phoneticPr fontId="1"/>
  </si>
  <si>
    <t>現場閉所日</t>
    <rPh sb="0" eb="2">
      <t>ゲンバ</t>
    </rPh>
    <rPh sb="2" eb="4">
      <t>ヘイショ</t>
    </rPh>
    <rPh sb="4" eb="5">
      <t>ビ</t>
    </rPh>
    <phoneticPr fontId="1"/>
  </si>
  <si>
    <t>例) 準備工による現場閉所日、養生期間による現場閉所日、工場制作期間による現場閉所日　等</t>
    <rPh sb="0" eb="1">
      <t>レイ</t>
    </rPh>
    <rPh sb="3" eb="5">
      <t>ジュンビ</t>
    </rPh>
    <rPh sb="9" eb="11">
      <t>ゲンバ</t>
    </rPh>
    <rPh sb="11" eb="13">
      <t>ヘイショ</t>
    </rPh>
    <rPh sb="13" eb="14">
      <t>ヒ</t>
    </rPh>
    <rPh sb="15" eb="17">
      <t>ヨウジョウ</t>
    </rPh>
    <rPh sb="17" eb="19">
      <t>キカン</t>
    </rPh>
    <rPh sb="22" eb="24">
      <t>ゲンバ</t>
    </rPh>
    <rPh sb="24" eb="26">
      <t>ヘイショ</t>
    </rPh>
    <rPh sb="26" eb="27">
      <t>ヒ</t>
    </rPh>
    <rPh sb="28" eb="30">
      <t>コウジョウ</t>
    </rPh>
    <rPh sb="30" eb="32">
      <t>セイサク</t>
    </rPh>
    <rPh sb="32" eb="34">
      <t>キカン</t>
    </rPh>
    <rPh sb="37" eb="39">
      <t>ゲンバ</t>
    </rPh>
    <rPh sb="39" eb="41">
      <t>ヘイショ</t>
    </rPh>
    <rPh sb="41" eb="42">
      <t>ビ</t>
    </rPh>
    <rPh sb="43" eb="44">
      <t>トウ</t>
    </rPh>
    <phoneticPr fontId="1"/>
  </si>
  <si>
    <t>除外</t>
    <rPh sb="0" eb="2">
      <t>ジョガイ</t>
    </rPh>
    <phoneticPr fontId="1"/>
  </si>
  <si>
    <t>除外日</t>
    <rPh sb="0" eb="2">
      <t>ジョガイ</t>
    </rPh>
    <rPh sb="2" eb="3">
      <t>ビ</t>
    </rPh>
    <phoneticPr fontId="1"/>
  </si>
  <si>
    <t>現場閉所日の除外日</t>
    <rPh sb="0" eb="2">
      <t>ゲンバ</t>
    </rPh>
    <rPh sb="2" eb="4">
      <t>ヘイショ</t>
    </rPh>
    <rPh sb="4" eb="5">
      <t>ビ</t>
    </rPh>
    <rPh sb="6" eb="8">
      <t>ジョガイ</t>
    </rPh>
    <rPh sb="8" eb="9">
      <t>ビ</t>
    </rPh>
    <phoneticPr fontId="1"/>
  </si>
  <si>
    <t>例) 夏期休暇(4日)、年末年始休暇(7日)、台風・地震等自然災害　等</t>
    <rPh sb="0" eb="1">
      <t>レイ</t>
    </rPh>
    <rPh sb="3" eb="5">
      <t>カキ</t>
    </rPh>
    <rPh sb="5" eb="7">
      <t>キュウカ</t>
    </rPh>
    <rPh sb="9" eb="10">
      <t>ニチ</t>
    </rPh>
    <rPh sb="12" eb="14">
      <t>ネンマツ</t>
    </rPh>
    <rPh sb="14" eb="16">
      <t>ネンシ</t>
    </rPh>
    <rPh sb="16" eb="18">
      <t>キュウカ</t>
    </rPh>
    <rPh sb="20" eb="21">
      <t>ニチ</t>
    </rPh>
    <rPh sb="23" eb="25">
      <t>タイフウ</t>
    </rPh>
    <rPh sb="26" eb="28">
      <t>ジシン</t>
    </rPh>
    <rPh sb="28" eb="29">
      <t>トウ</t>
    </rPh>
    <rPh sb="29" eb="31">
      <t>シゼン</t>
    </rPh>
    <rPh sb="31" eb="33">
      <t>サイガイ</t>
    </rPh>
    <rPh sb="34" eb="35">
      <t>トウ</t>
    </rPh>
    <phoneticPr fontId="1"/>
  </si>
  <si>
    <t>※除外日については監督員と協議して決定する</t>
    <rPh sb="1" eb="3">
      <t>ジョガイ</t>
    </rPh>
    <rPh sb="3" eb="4">
      <t>ビ</t>
    </rPh>
    <rPh sb="9" eb="12">
      <t>カントクイン</t>
    </rPh>
    <rPh sb="13" eb="15">
      <t>キョウギ</t>
    </rPh>
    <rPh sb="17" eb="19">
      <t>ケッテイ</t>
    </rPh>
    <phoneticPr fontId="1"/>
  </si>
  <si>
    <t>事務所での資料作成も閉所日とする</t>
    <rPh sb="0" eb="3">
      <t>ジムショ</t>
    </rPh>
    <rPh sb="5" eb="7">
      <t>シリョウ</t>
    </rPh>
    <rPh sb="7" eb="9">
      <t>サクセイ</t>
    </rPh>
    <rPh sb="10" eb="12">
      <t>ヘイショ</t>
    </rPh>
    <rPh sb="12" eb="13">
      <t>ビ</t>
    </rPh>
    <phoneticPr fontId="1"/>
  </si>
  <si>
    <t>１．稼働、閉所、控除のどれかに○を記入</t>
    <rPh sb="2" eb="4">
      <t>カドウ</t>
    </rPh>
    <rPh sb="5" eb="7">
      <t>ヘイショ</t>
    </rPh>
    <rPh sb="8" eb="10">
      <t>コウジョ</t>
    </rPh>
    <rPh sb="17" eb="19">
      <t>キニュウ</t>
    </rPh>
    <phoneticPr fontId="1"/>
  </si>
  <si>
    <t>２．作業内容を記入</t>
    <rPh sb="2" eb="4">
      <t>サギョウ</t>
    </rPh>
    <rPh sb="4" eb="6">
      <t>ナイヨウ</t>
    </rPh>
    <rPh sb="7" eb="9">
      <t>キニュウ</t>
    </rPh>
    <phoneticPr fontId="1"/>
  </si>
  <si>
    <t>当月の工期期間</t>
    <rPh sb="0" eb="2">
      <t>トウゲツ</t>
    </rPh>
    <rPh sb="3" eb="5">
      <t>コウキ</t>
    </rPh>
    <rPh sb="5" eb="7">
      <t>キカン</t>
    </rPh>
    <phoneticPr fontId="1"/>
  </si>
  <si>
    <t>歴日数-除外日</t>
    <rPh sb="0" eb="1">
      <t>レキ</t>
    </rPh>
    <rPh sb="1" eb="3">
      <t>ニッスウ</t>
    </rPh>
    <rPh sb="4" eb="6">
      <t>ジョガイ</t>
    </rPh>
    <rPh sb="6" eb="7">
      <t>ビ</t>
    </rPh>
    <phoneticPr fontId="1"/>
  </si>
  <si>
    <t>工事対象日数</t>
    <rPh sb="0" eb="2">
      <t>コウジ</t>
    </rPh>
    <rPh sb="2" eb="4">
      <t>タイショウ</t>
    </rPh>
    <rPh sb="4" eb="5">
      <t>ビ</t>
    </rPh>
    <rPh sb="5" eb="6">
      <t>カズ</t>
    </rPh>
    <phoneticPr fontId="1"/>
  </si>
  <si>
    <t>閉所日/工事対象日数</t>
    <rPh sb="0" eb="2">
      <t>ヘイショ</t>
    </rPh>
    <rPh sb="2" eb="3">
      <t>ビ</t>
    </rPh>
    <rPh sb="4" eb="6">
      <t>コウジ</t>
    </rPh>
    <rPh sb="6" eb="8">
      <t>タイショウ</t>
    </rPh>
    <rPh sb="8" eb="10">
      <t>ニッスウ</t>
    </rPh>
    <phoneticPr fontId="1"/>
  </si>
  <si>
    <t>閉所日</t>
    <rPh sb="0" eb="2">
      <t>ヘイショ</t>
    </rPh>
    <rPh sb="2" eb="3">
      <t>ビ</t>
    </rPh>
    <phoneticPr fontId="1"/>
  </si>
  <si>
    <t>現場稼働の日数</t>
    <rPh sb="0" eb="2">
      <t>ゲンバ</t>
    </rPh>
    <rPh sb="2" eb="4">
      <t>カドウ</t>
    </rPh>
    <rPh sb="5" eb="7">
      <t>ニッスウ</t>
    </rPh>
    <phoneticPr fontId="1"/>
  </si>
  <si>
    <t>現場閉所の日数</t>
    <rPh sb="0" eb="2">
      <t>ゲンバ</t>
    </rPh>
    <rPh sb="2" eb="4">
      <t>ヘイショ</t>
    </rPh>
    <rPh sb="5" eb="7">
      <t>ニッスウ</t>
    </rPh>
    <phoneticPr fontId="1"/>
  </si>
  <si>
    <t>当月の閉所率</t>
    <rPh sb="0" eb="2">
      <t>トウゲツ</t>
    </rPh>
    <rPh sb="3" eb="5">
      <t>ヘイショ</t>
    </rPh>
    <rPh sb="5" eb="6">
      <t>リツ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</si>
  <si>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</si>
  <si>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</si>
  <si>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</si>
  <si>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</si>
  <si>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土</t>
    <rPh sb="0" eb="1">
      <t>ツチ</t>
    </rPh>
    <phoneticPr fontId="1"/>
  </si>
  <si>
    <t>夏期休暇</t>
    <rPh sb="0" eb="2">
      <t>カキ</t>
    </rPh>
    <rPh sb="2" eb="4">
      <t>キュウカ</t>
    </rPh>
    <phoneticPr fontId="1"/>
  </si>
  <si>
    <t>4月</t>
    <rPh sb="1" eb="2">
      <t>ガツ</t>
    </rPh>
    <phoneticPr fontId="1"/>
  </si>
  <si>
    <t>実　　績</t>
    <rPh sb="0" eb="1">
      <t>ジツ</t>
    </rPh>
    <rPh sb="3" eb="4">
      <t>イサオ</t>
    </rPh>
    <phoneticPr fontId="1"/>
  </si>
  <si>
    <t>現場稼働状況調査票</t>
    <phoneticPr fontId="1"/>
  </si>
  <si>
    <t>：入力</t>
    <rPh sb="1" eb="3">
      <t>ニュウリョク</t>
    </rPh>
    <phoneticPr fontId="1"/>
  </si>
  <si>
    <t>項　　目</t>
    <rPh sb="0" eb="1">
      <t>コウ</t>
    </rPh>
    <rPh sb="3" eb="4">
      <t>メ</t>
    </rPh>
    <phoneticPr fontId="1"/>
  </si>
  <si>
    <t>土日日数</t>
    <rPh sb="0" eb="2">
      <t>ドニチ</t>
    </rPh>
    <rPh sb="2" eb="4">
      <t>ニッスウ</t>
    </rPh>
    <phoneticPr fontId="1"/>
  </si>
  <si>
    <t>閉所日/土日日数</t>
    <rPh sb="0" eb="2">
      <t>ヘイショ</t>
    </rPh>
    <rPh sb="2" eb="3">
      <t>ビ</t>
    </rPh>
    <rPh sb="4" eb="6">
      <t>ドニチ</t>
    </rPh>
    <rPh sb="6" eb="8">
      <t>ニッスウ</t>
    </rPh>
    <phoneticPr fontId="1"/>
  </si>
  <si>
    <t>当月の土日の日数</t>
    <rPh sb="0" eb="2">
      <t>トウゲツ</t>
    </rPh>
    <rPh sb="3" eb="5">
      <t>ドニチ</t>
    </rPh>
    <rPh sb="6" eb="8">
      <t>ニッスウ</t>
    </rPh>
    <phoneticPr fontId="1"/>
  </si>
  <si>
    <t>R7年</t>
    <rPh sb="2" eb="3">
      <t>ネン</t>
    </rPh>
    <phoneticPr fontId="1"/>
  </si>
  <si>
    <t>R8年</t>
    <rPh sb="2" eb="3">
      <t>ネン</t>
    </rPh>
    <phoneticPr fontId="1"/>
  </si>
  <si>
    <t>土日休暇率</t>
    <rPh sb="0" eb="2">
      <t>ドニチ</t>
    </rPh>
    <rPh sb="2" eb="4">
      <t>キュウカ</t>
    </rPh>
    <rPh sb="4" eb="5">
      <t>リツ</t>
    </rPh>
    <phoneticPr fontId="1"/>
  </si>
  <si>
    <t>判定</t>
    <rPh sb="0" eb="2">
      <t>ハンテイ</t>
    </rPh>
    <phoneticPr fontId="1"/>
  </si>
  <si>
    <t>年月</t>
    <rPh sb="0" eb="2">
      <t>ネンゲツ</t>
    </rPh>
    <phoneticPr fontId="1"/>
  </si>
  <si>
    <t>土日</t>
    <rPh sb="0" eb="2">
      <t>ドニチ</t>
    </rPh>
    <phoneticPr fontId="1"/>
  </si>
  <si>
    <t>5月</t>
    <rPh sb="1" eb="2">
      <t>ツキ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</si>
  <si>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</si>
  <si>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</si>
  <si>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</si>
  <si>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</si>
  <si>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</si>
  <si>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</si>
  <si>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</si>
  <si>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</si>
  <si>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</si>
  <si>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</si>
  <si>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工事番号</t>
    <rPh sb="0" eb="2">
      <t>コウジ</t>
    </rPh>
    <rPh sb="2" eb="4">
      <t>バンゴウ</t>
    </rPh>
    <phoneticPr fontId="1"/>
  </si>
  <si>
    <t>工事名</t>
    <rPh sb="0" eb="3">
      <t>コウジメイ</t>
    </rPh>
    <phoneticPr fontId="1"/>
  </si>
  <si>
    <t>契約日</t>
    <rPh sb="0" eb="3">
      <t>ケイヤクビ</t>
    </rPh>
    <phoneticPr fontId="1"/>
  </si>
  <si>
    <t>工期</t>
    <rPh sb="0" eb="2">
      <t>コウキ</t>
    </rPh>
    <phoneticPr fontId="1"/>
  </si>
  <si>
    <t xml:space="preserve"> ：入力</t>
    <rPh sb="2" eb="4">
      <t>ニュウリョク</t>
    </rPh>
    <phoneticPr fontId="1"/>
  </si>
  <si>
    <t>○○工事</t>
    <rPh sb="2" eb="4">
      <t>コウジ</t>
    </rPh>
    <phoneticPr fontId="1"/>
  </si>
  <si>
    <t>当月の土日日数に対しての休暇率</t>
    <rPh sb="0" eb="2">
      <t>トウゲツ</t>
    </rPh>
    <rPh sb="3" eb="5">
      <t>ドニチ</t>
    </rPh>
    <rPh sb="5" eb="7">
      <t>ニッスウ</t>
    </rPh>
    <rPh sb="8" eb="9">
      <t>タイ</t>
    </rPh>
    <rPh sb="12" eb="14">
      <t>キュウカ</t>
    </rPh>
    <rPh sb="14" eb="15">
      <t>リツ</t>
    </rPh>
    <phoneticPr fontId="1"/>
  </si>
  <si>
    <r>
      <t>※現場閉所率基準値は</t>
    </r>
    <r>
      <rPr>
        <b/>
        <sz val="12"/>
        <color rgb="FFFF0000"/>
        <rFont val="ＭＳ Ｐ明朝"/>
        <family val="1"/>
        <charset val="128"/>
      </rPr>
      <t>28.5%</t>
    </r>
    <r>
      <rPr>
        <b/>
        <sz val="12"/>
        <color theme="1"/>
        <rFont val="ＭＳ Ｐ明朝"/>
        <family val="1"/>
        <charset val="128"/>
      </rPr>
      <t>であるが、月によっては土日に閉所しても28.5%以下になることがあるので、土日休暇率が</t>
    </r>
    <r>
      <rPr>
        <b/>
        <sz val="12"/>
        <color rgb="FFFF0000"/>
        <rFont val="ＭＳ Ｐ明朝"/>
        <family val="1"/>
        <charset val="128"/>
      </rPr>
      <t>100%以上</t>
    </r>
    <r>
      <rPr>
        <b/>
        <sz val="12"/>
        <color theme="1"/>
        <rFont val="ＭＳ Ｐ明朝"/>
        <family val="1"/>
        <charset val="128"/>
      </rPr>
      <t>であれば、月単位での4週8休は確保されている。</t>
    </r>
    <rPh sb="1" eb="3">
      <t>ゲンバ</t>
    </rPh>
    <rPh sb="3" eb="5">
      <t>ヘイショ</t>
    </rPh>
    <rPh sb="5" eb="6">
      <t>リツ</t>
    </rPh>
    <rPh sb="6" eb="9">
      <t>キジュンチ</t>
    </rPh>
    <rPh sb="20" eb="21">
      <t>ツキ</t>
    </rPh>
    <rPh sb="26" eb="28">
      <t>ドニチ</t>
    </rPh>
    <rPh sb="29" eb="31">
      <t>ヘイショ</t>
    </rPh>
    <rPh sb="39" eb="41">
      <t>イカ</t>
    </rPh>
    <rPh sb="52" eb="54">
      <t>ドニチ</t>
    </rPh>
    <rPh sb="54" eb="56">
      <t>キュウカ</t>
    </rPh>
    <rPh sb="56" eb="57">
      <t>リツ</t>
    </rPh>
    <rPh sb="62" eb="64">
      <t>イジョウ</t>
    </rPh>
    <rPh sb="69" eb="70">
      <t>ツキ</t>
    </rPh>
    <rPh sb="70" eb="72">
      <t>タンイ</t>
    </rPh>
    <rPh sb="75" eb="76">
      <t>シュウ</t>
    </rPh>
    <rPh sb="77" eb="78">
      <t>キュウ</t>
    </rPh>
    <rPh sb="79" eb="81">
      <t>カクホ</t>
    </rPh>
    <phoneticPr fontId="1"/>
  </si>
  <si>
    <r>
      <t>※現場閉所率基準値は</t>
    </r>
    <r>
      <rPr>
        <b/>
        <sz val="11"/>
        <color rgb="FFFF0000"/>
        <rFont val="ＭＳ Ｐ明朝"/>
        <family val="1"/>
        <charset val="128"/>
      </rPr>
      <t>28.5%</t>
    </r>
    <r>
      <rPr>
        <b/>
        <sz val="11"/>
        <color theme="1"/>
        <rFont val="ＭＳ Ｐ明朝"/>
        <family val="1"/>
        <charset val="128"/>
      </rPr>
      <t>であるが、月によっては土日に閉所しても28.5%以下になることがあるので、土日休暇率が</t>
    </r>
    <r>
      <rPr>
        <b/>
        <sz val="11"/>
        <color rgb="FFFF0000"/>
        <rFont val="ＭＳ Ｐ明朝"/>
        <family val="1"/>
        <charset val="128"/>
      </rPr>
      <t>100%以上</t>
    </r>
    <r>
      <rPr>
        <b/>
        <sz val="11"/>
        <color theme="1"/>
        <rFont val="ＭＳ Ｐ明朝"/>
        <family val="1"/>
        <charset val="128"/>
      </rPr>
      <t>であれば、月単位での4週8休は確保されている。</t>
    </r>
    <phoneticPr fontId="1"/>
  </si>
  <si>
    <t>計　　画</t>
    <rPh sb="0" eb="1">
      <t>ケイ</t>
    </rPh>
    <rPh sb="3" eb="4">
      <t>ガ</t>
    </rPh>
    <phoneticPr fontId="1"/>
  </si>
  <si>
    <t>土日
休暇率</t>
    <rPh sb="0" eb="2">
      <t>ドニチ</t>
    </rPh>
    <rPh sb="3" eb="5">
      <t>キュウカ</t>
    </rPh>
    <rPh sb="5" eb="6">
      <t>リツ</t>
    </rPh>
    <phoneticPr fontId="1"/>
  </si>
  <si>
    <t>計　　　画</t>
    <rPh sb="0" eb="1">
      <t>ケイ</t>
    </rPh>
    <rPh sb="4" eb="5">
      <t>ガ</t>
    </rPh>
    <phoneticPr fontId="1"/>
  </si>
  <si>
    <t>実　　　績</t>
    <rPh sb="0" eb="1">
      <t>ジツ</t>
    </rPh>
    <rPh sb="4" eb="5">
      <t>イサオ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</si>
  <si>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</si>
  <si>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</si>
  <si>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</si>
  <si>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</si>
  <si>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第○○号</t>
    <rPh sb="0" eb="1">
      <t>ダイ</t>
    </rPh>
    <rPh sb="3" eb="4">
      <t>ゴウ</t>
    </rPh>
    <phoneticPr fontId="1"/>
  </si>
  <si>
    <t>作業手順</t>
    <rPh sb="0" eb="2">
      <t>サギョウ</t>
    </rPh>
    <rPh sb="2" eb="4">
      <t>テジュン</t>
    </rPh>
    <phoneticPr fontId="1"/>
  </si>
  <si>
    <t>→現場作業があった日、現場調査で現場に立ち入った日　等</t>
    <rPh sb="1" eb="3">
      <t>ゲンバ</t>
    </rPh>
    <rPh sb="3" eb="5">
      <t>サギョウ</t>
    </rPh>
    <rPh sb="9" eb="10">
      <t>ヒ</t>
    </rPh>
    <rPh sb="11" eb="13">
      <t>ゲンバ</t>
    </rPh>
    <rPh sb="13" eb="15">
      <t>チョウサ</t>
    </rPh>
    <rPh sb="16" eb="18">
      <t>ゲンバ</t>
    </rPh>
    <rPh sb="19" eb="20">
      <t>タ</t>
    </rPh>
    <rPh sb="21" eb="22">
      <t>イ</t>
    </rPh>
    <rPh sb="24" eb="25">
      <t>ヒ</t>
    </rPh>
    <rPh sb="26" eb="27">
      <t>トウ</t>
    </rPh>
    <phoneticPr fontId="1"/>
  </si>
  <si>
    <t>→準備工による現場閉所日、養生期間による現場閉所日、工場制作期間による現場閉所日　等</t>
    <rPh sb="1" eb="3">
      <t>ジュンビ</t>
    </rPh>
    <rPh sb="7" eb="9">
      <t>ゲンバ</t>
    </rPh>
    <rPh sb="9" eb="11">
      <t>ヘイショ</t>
    </rPh>
    <rPh sb="11" eb="12">
      <t>ヒ</t>
    </rPh>
    <rPh sb="13" eb="15">
      <t>ヨウジョウ</t>
    </rPh>
    <rPh sb="15" eb="17">
      <t>キカン</t>
    </rPh>
    <rPh sb="20" eb="22">
      <t>ゲンバ</t>
    </rPh>
    <rPh sb="22" eb="24">
      <t>ヘイショ</t>
    </rPh>
    <rPh sb="24" eb="25">
      <t>ヒ</t>
    </rPh>
    <rPh sb="26" eb="28">
      <t>コウジョウ</t>
    </rPh>
    <rPh sb="28" eb="30">
      <t>セイサク</t>
    </rPh>
    <rPh sb="30" eb="32">
      <t>キカン</t>
    </rPh>
    <rPh sb="35" eb="37">
      <t>ゲンバ</t>
    </rPh>
    <rPh sb="37" eb="39">
      <t>ヘイショ</t>
    </rPh>
    <rPh sb="39" eb="40">
      <t>ビ</t>
    </rPh>
    <rPh sb="41" eb="42">
      <t>トウ</t>
    </rPh>
    <phoneticPr fontId="1"/>
  </si>
  <si>
    <t>→ 夏期休暇(4日)、年末年始休暇(7日)、台風・地震等自然災害　等</t>
    <rPh sb="2" eb="4">
      <t>カキ</t>
    </rPh>
    <rPh sb="4" eb="6">
      <t>キュウカ</t>
    </rPh>
    <rPh sb="8" eb="9">
      <t>ニチ</t>
    </rPh>
    <rPh sb="11" eb="13">
      <t>ネンマツ</t>
    </rPh>
    <rPh sb="13" eb="15">
      <t>ネンシ</t>
    </rPh>
    <rPh sb="15" eb="17">
      <t>キュウカ</t>
    </rPh>
    <rPh sb="19" eb="20">
      <t>ニチ</t>
    </rPh>
    <rPh sb="22" eb="24">
      <t>タイフウ</t>
    </rPh>
    <rPh sb="25" eb="27">
      <t>ジシン</t>
    </rPh>
    <rPh sb="27" eb="28">
      <t>トウ</t>
    </rPh>
    <rPh sb="28" eb="30">
      <t>シゼン</t>
    </rPh>
    <rPh sb="30" eb="32">
      <t>サイガイ</t>
    </rPh>
    <rPh sb="33" eb="34">
      <t>トウ</t>
    </rPh>
    <phoneticPr fontId="1"/>
  </si>
  <si>
    <t>準備工</t>
    <rPh sb="0" eb="2">
      <t>ジュンビ</t>
    </rPh>
    <phoneticPr fontId="1"/>
  </si>
  <si>
    <t>基礎工事</t>
    <rPh sb="0" eb="2">
      <t>キソ</t>
    </rPh>
    <rPh sb="2" eb="4">
      <t>コウジ</t>
    </rPh>
    <phoneticPr fontId="1"/>
  </si>
  <si>
    <t>２．現場閉所率：28.5%以上、又は土日休暇率100%以上になるのを確認する。</t>
    <rPh sb="2" eb="4">
      <t>ゲンバ</t>
    </rPh>
    <rPh sb="4" eb="6">
      <t>ヘイショ</t>
    </rPh>
    <rPh sb="6" eb="7">
      <t>リツ</t>
    </rPh>
    <rPh sb="13" eb="15">
      <t>イジョウ</t>
    </rPh>
    <rPh sb="16" eb="17">
      <t>マタ</t>
    </rPh>
    <rPh sb="18" eb="20">
      <t>ドニチ</t>
    </rPh>
    <rPh sb="20" eb="23">
      <t>キュウカリツ</t>
    </rPh>
    <rPh sb="27" eb="29">
      <t>イジョウ</t>
    </rPh>
    <rPh sb="34" eb="36">
      <t>カクニン</t>
    </rPh>
    <phoneticPr fontId="1"/>
  </si>
  <si>
    <t>１．計画の除外、稼働、閉所のどれかに○を付ける。</t>
    <rPh sb="2" eb="4">
      <t>ケイカク</t>
    </rPh>
    <rPh sb="5" eb="7">
      <t>ジョガイ</t>
    </rPh>
    <rPh sb="8" eb="10">
      <t>カドウ</t>
    </rPh>
    <rPh sb="11" eb="13">
      <t>ヘイショ</t>
    </rPh>
    <rPh sb="20" eb="21">
      <t>ツ</t>
    </rPh>
    <phoneticPr fontId="1"/>
  </si>
  <si>
    <t>　　・稼働、閉所の作業内容は入力不要</t>
    <rPh sb="3" eb="5">
      <t>カドウ</t>
    </rPh>
    <rPh sb="6" eb="8">
      <t>ヘイショ</t>
    </rPh>
    <rPh sb="9" eb="11">
      <t>サギョウ</t>
    </rPh>
    <rPh sb="11" eb="13">
      <t>ナイヨウ</t>
    </rPh>
    <rPh sb="14" eb="16">
      <t>ニュウリョク</t>
    </rPh>
    <rPh sb="16" eb="18">
      <t>フヨウ</t>
    </rPh>
    <phoneticPr fontId="1"/>
  </si>
  <si>
    <t>３．工期内日数の計画へ入力後、現場稼働率集計表を施工計画書へ添付する。</t>
    <rPh sb="2" eb="4">
      <t>コウキ</t>
    </rPh>
    <rPh sb="4" eb="5">
      <t>ナイ</t>
    </rPh>
    <rPh sb="5" eb="7">
      <t>ニッスウ</t>
    </rPh>
    <rPh sb="8" eb="10">
      <t>ケイカク</t>
    </rPh>
    <rPh sb="11" eb="13">
      <t>ニュウリョク</t>
    </rPh>
    <rPh sb="13" eb="14">
      <t>アト</t>
    </rPh>
    <rPh sb="15" eb="17">
      <t>ゲンバ</t>
    </rPh>
    <rPh sb="17" eb="20">
      <t>カドウリツ</t>
    </rPh>
    <rPh sb="20" eb="23">
      <t>シュウケイヒョウ</t>
    </rPh>
    <rPh sb="24" eb="26">
      <t>セコウ</t>
    </rPh>
    <rPh sb="26" eb="29">
      <t>ケイカクショ</t>
    </rPh>
    <rPh sb="30" eb="32">
      <t>テンプ</t>
    </rPh>
    <phoneticPr fontId="1"/>
  </si>
  <si>
    <t>４．毎月月初に前月分の実績を入力し監督員へ提出する。</t>
    <rPh sb="2" eb="4">
      <t>マイツキ</t>
    </rPh>
    <rPh sb="4" eb="6">
      <t>ゲッショ</t>
    </rPh>
    <rPh sb="7" eb="10">
      <t>ゼンゲツブン</t>
    </rPh>
    <rPh sb="11" eb="13">
      <t>ジッセキ</t>
    </rPh>
    <rPh sb="14" eb="16">
      <t>ニュウリョク</t>
    </rPh>
    <rPh sb="17" eb="20">
      <t>カントクイン</t>
    </rPh>
    <rPh sb="21" eb="2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</si>
</sst>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82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2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4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27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6" fontId="6" fillId="0" borderId="1" xfId="1" applyNumberFormat="1" applyFont="1" applyBorder="1">
      <alignment vertical="center"/>
    </xf>
    <xf numFmtId="176" fontId="6" fillId="0" borderId="3" xfId="1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40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8" xfId="1" applyNumberFormat="1" applyFont="1" applyBorder="1">
      <alignment vertical="center"/>
    </xf>
    <xf numFmtId="0" fontId="6" fillId="0" borderId="8" xfId="0" applyFont="1" applyBorder="1">
      <alignment vertical="center"/>
    </xf>
    <xf numFmtId="176" fontId="6" fillId="0" borderId="8" xfId="1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2" fontId="2" fillId="0" borderId="4" xfId="0" applyNumberFormat="1" applyFont="1" applyFill="1" applyBorder="1" applyAlignment="1">
      <alignment horizontal="center" vertical="center"/>
    </xf>
    <xf numFmtId="182" fontId="2" fillId="2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76" fontId="9" fillId="0" borderId="18" xfId="0" applyNumberFormat="1" applyFont="1" applyBorder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4" fillId="0" borderId="5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0" fontId="4" fillId="0" borderId="24" xfId="0" applyFont="1" applyBorder="1">
      <alignment vertical="center"/>
    </xf>
    <xf numFmtId="176" fontId="4" fillId="0" borderId="30" xfId="1" applyNumberFormat="1" applyFont="1" applyBorder="1" applyAlignment="1">
      <alignment vertical="center"/>
    </xf>
    <xf numFmtId="176" fontId="4" fillId="0" borderId="27" xfId="1" applyNumberFormat="1" applyFont="1" applyBorder="1" applyAlignme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2" fillId="0" borderId="3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Alignment="1">
      <alignment vertical="top"/>
    </xf>
    <xf numFmtId="176" fontId="9" fillId="0" borderId="25" xfId="1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14" xfId="1" applyNumberFormat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4D24-9A9D-4EC7-BF27-33F5F710560F}">
  <dimension ref="A1:AM51"/>
  <sheetViews>
    <sheetView view="pageBreakPreview" zoomScaleNormal="90" zoomScaleSheetLayoutView="100" workbookViewId="0">
      <pane ySplit="9" topLeftCell="A10" activePane="bottomLeft" state="frozen"/>
      <selection activeCell="L29" sqref="L29:Q30"/>
      <selection pane="bottomLeft" sqref="A1:R1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32" width="9" style="1"/>
    <col min="33" max="33" width="13.5" style="1" customWidth="1"/>
    <col min="34" max="16384" width="9" style="1"/>
  </cols>
  <sheetData>
    <row r="1" spans="1:39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39" ht="6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9" ht="20.100000000000001" customHeight="1">
      <c r="E3" s="2"/>
      <c r="F3" s="2"/>
      <c r="G3" s="8"/>
      <c r="I3" s="7" t="s">
        <v>22</v>
      </c>
      <c r="J3" s="186">
        <v>7</v>
      </c>
      <c r="K3" s="187" t="s">
        <v>23</v>
      </c>
      <c r="L3" s="186">
        <v>8</v>
      </c>
      <c r="M3" s="3" t="s">
        <v>24</v>
      </c>
      <c r="P3" s="2"/>
    </row>
    <row r="4" spans="1:39" ht="6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9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AH5" s="195"/>
    </row>
    <row r="6" spans="1:39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39" ht="6" customHeight="1" thickBo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39" ht="18.95" customHeight="1">
      <c r="A8" s="118" t="s">
        <v>6</v>
      </c>
      <c r="B8" s="119"/>
      <c r="C8" s="119"/>
      <c r="D8" s="119"/>
      <c r="E8" s="120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39" ht="18.95" customHeight="1" thickBot="1">
      <c r="A9" s="122"/>
      <c r="B9" s="109"/>
      <c r="C9" s="109"/>
      <c r="D9" s="109"/>
      <c r="E9" s="11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100</v>
      </c>
    </row>
    <row r="10" spans="1:39" ht="18.95" customHeight="1">
      <c r="A10" s="25">
        <f t="shared" ref="A10:A40" si="0">$L$3</f>
        <v>8</v>
      </c>
      <c r="B10" s="26" t="s">
        <v>24</v>
      </c>
      <c r="C10" s="26">
        <v>1</v>
      </c>
      <c r="D10" s="27" t="s">
        <v>25</v>
      </c>
      <c r="E10" s="42" t="s">
        <v>52</v>
      </c>
      <c r="F10" s="29" t="s">
        <v>29</v>
      </c>
      <c r="G10" s="30"/>
      <c r="H10" s="31"/>
      <c r="I10" s="29"/>
      <c r="J10" s="30"/>
      <c r="K10" s="31"/>
      <c r="L10" s="80" t="s">
        <v>84</v>
      </c>
      <c r="M10" s="81"/>
      <c r="N10" s="81"/>
      <c r="O10" s="81"/>
      <c r="P10" s="81"/>
      <c r="Q10" s="81"/>
      <c r="R10" s="41"/>
      <c r="S10" s="1" t="s">
        <v>30</v>
      </c>
      <c r="U10" s="1" t="s">
        <v>107</v>
      </c>
    </row>
    <row r="11" spans="1:39" ht="18.95" customHeight="1">
      <c r="A11" s="12">
        <f t="shared" si="0"/>
        <v>8</v>
      </c>
      <c r="B11" s="10" t="s">
        <v>24</v>
      </c>
      <c r="C11" s="10">
        <v>2</v>
      </c>
      <c r="D11" s="11" t="s">
        <v>25</v>
      </c>
      <c r="E11" s="13" t="s">
        <v>55</v>
      </c>
      <c r="F11" s="32"/>
      <c r="G11" s="33"/>
      <c r="H11" s="34" t="s">
        <v>29</v>
      </c>
      <c r="I11" s="32"/>
      <c r="J11" s="33"/>
      <c r="K11" s="34" t="s">
        <v>29</v>
      </c>
      <c r="L11" s="76"/>
      <c r="M11" s="77"/>
      <c r="N11" s="77"/>
      <c r="O11" s="77"/>
      <c r="P11" s="77"/>
      <c r="Q11" s="77"/>
      <c r="R11" s="39"/>
      <c r="U11" s="1" t="s">
        <v>108</v>
      </c>
      <c r="AG11" s="22"/>
    </row>
    <row r="12" spans="1:39" ht="18.95" customHeight="1">
      <c r="A12" s="12">
        <f t="shared" si="0"/>
        <v>8</v>
      </c>
      <c r="B12" s="10" t="s">
        <v>24</v>
      </c>
      <c r="C12" s="10">
        <v>3</v>
      </c>
      <c r="D12" s="11" t="s">
        <v>25</v>
      </c>
      <c r="E12" s="13" t="s">
        <v>25</v>
      </c>
      <c r="F12" s="32"/>
      <c r="G12" s="33"/>
      <c r="H12" s="34" t="s">
        <v>29</v>
      </c>
      <c r="I12" s="32"/>
      <c r="J12" s="33"/>
      <c r="K12" s="34" t="s">
        <v>29</v>
      </c>
      <c r="L12" s="76"/>
      <c r="M12" s="77"/>
      <c r="N12" s="77"/>
      <c r="O12" s="77"/>
      <c r="P12" s="77"/>
      <c r="Q12" s="77"/>
      <c r="R12" s="39"/>
      <c r="U12" s="22" t="s">
        <v>27</v>
      </c>
      <c r="V12" s="1" t="s">
        <v>32</v>
      </c>
      <c r="AG12" s="22"/>
    </row>
    <row r="13" spans="1:39" ht="18.95" customHeight="1">
      <c r="A13" s="12">
        <f t="shared" si="0"/>
        <v>8</v>
      </c>
      <c r="B13" s="10" t="s">
        <v>24</v>
      </c>
      <c r="C13" s="10">
        <v>4</v>
      </c>
      <c r="D13" s="11" t="s">
        <v>25</v>
      </c>
      <c r="E13" s="17" t="s">
        <v>12</v>
      </c>
      <c r="F13" s="32"/>
      <c r="G13" s="33" t="s">
        <v>29</v>
      </c>
      <c r="H13" s="34"/>
      <c r="I13" s="32" t="s">
        <v>29</v>
      </c>
      <c r="J13" s="33"/>
      <c r="K13" s="34"/>
      <c r="L13" s="76" t="s">
        <v>56</v>
      </c>
      <c r="M13" s="77"/>
      <c r="N13" s="77"/>
      <c r="O13" s="77"/>
      <c r="P13" s="77"/>
      <c r="Q13" s="77"/>
      <c r="R13" s="39"/>
      <c r="V13" s="1" t="s">
        <v>101</v>
      </c>
      <c r="AG13" s="22"/>
    </row>
    <row r="14" spans="1:39" ht="18.95" customHeight="1">
      <c r="A14" s="12">
        <f t="shared" si="0"/>
        <v>8</v>
      </c>
      <c r="B14" s="10" t="s">
        <v>24</v>
      </c>
      <c r="C14" s="10">
        <v>5</v>
      </c>
      <c r="D14" s="11" t="s">
        <v>25</v>
      </c>
      <c r="E14" s="17" t="s">
        <v>13</v>
      </c>
      <c r="F14" s="32"/>
      <c r="G14" s="33" t="s">
        <v>29</v>
      </c>
      <c r="H14" s="34"/>
      <c r="I14" s="32" t="s">
        <v>29</v>
      </c>
      <c r="J14" s="33"/>
      <c r="K14" s="34"/>
      <c r="L14" s="76" t="s">
        <v>56</v>
      </c>
      <c r="M14" s="77"/>
      <c r="N14" s="77"/>
      <c r="O14" s="77"/>
      <c r="P14" s="77"/>
      <c r="Q14" s="77"/>
      <c r="R14" s="39"/>
      <c r="U14" s="22" t="s">
        <v>28</v>
      </c>
      <c r="V14" s="1" t="s">
        <v>33</v>
      </c>
      <c r="X14" s="23"/>
      <c r="Y14" s="23"/>
      <c r="Z14" s="23"/>
      <c r="AA14" s="23"/>
      <c r="AH14" s="61"/>
      <c r="AI14" s="61"/>
      <c r="AJ14" s="61"/>
      <c r="AK14" s="61"/>
      <c r="AL14" s="61"/>
      <c r="AM14" s="23"/>
    </row>
    <row r="15" spans="1:39" ht="18.95" customHeight="1">
      <c r="A15" s="12">
        <f t="shared" si="0"/>
        <v>8</v>
      </c>
      <c r="B15" s="10" t="s">
        <v>24</v>
      </c>
      <c r="C15" s="10">
        <v>6</v>
      </c>
      <c r="D15" s="11" t="s">
        <v>25</v>
      </c>
      <c r="E15" s="17" t="s">
        <v>14</v>
      </c>
      <c r="F15" s="32"/>
      <c r="G15" s="33" t="s">
        <v>29</v>
      </c>
      <c r="H15" s="34"/>
      <c r="I15" s="32" t="s">
        <v>29</v>
      </c>
      <c r="J15" s="33"/>
      <c r="K15" s="34"/>
      <c r="L15" s="76" t="s">
        <v>56</v>
      </c>
      <c r="M15" s="77"/>
      <c r="N15" s="77"/>
      <c r="O15" s="77"/>
      <c r="P15" s="77"/>
      <c r="Q15" s="77"/>
      <c r="R15" s="39"/>
      <c r="U15" s="22"/>
      <c r="V15" s="1" t="s">
        <v>40</v>
      </c>
      <c r="X15" s="23"/>
      <c r="Y15" s="23"/>
      <c r="Z15" s="23"/>
      <c r="AA15" s="23"/>
      <c r="AG15" s="22"/>
      <c r="AH15" s="61"/>
      <c r="AI15" s="61"/>
      <c r="AJ15" s="61"/>
      <c r="AK15" s="61"/>
      <c r="AL15" s="61"/>
      <c r="AM15" s="23"/>
    </row>
    <row r="16" spans="1:39" ht="18.95" customHeight="1">
      <c r="A16" s="12">
        <f t="shared" si="0"/>
        <v>8</v>
      </c>
      <c r="B16" s="10" t="s">
        <v>24</v>
      </c>
      <c r="C16" s="10">
        <v>7</v>
      </c>
      <c r="D16" s="11" t="s">
        <v>25</v>
      </c>
      <c r="E16" s="17" t="s">
        <v>15</v>
      </c>
      <c r="F16" s="32"/>
      <c r="G16" s="33" t="s">
        <v>29</v>
      </c>
      <c r="H16" s="34"/>
      <c r="I16" s="32" t="s">
        <v>29</v>
      </c>
      <c r="J16" s="33"/>
      <c r="K16" s="34"/>
      <c r="L16" s="76" t="s">
        <v>56</v>
      </c>
      <c r="M16" s="77"/>
      <c r="N16" s="77"/>
      <c r="O16" s="77"/>
      <c r="P16" s="77"/>
      <c r="Q16" s="77"/>
      <c r="R16" s="39"/>
      <c r="V16" s="196" t="s">
        <v>102</v>
      </c>
      <c r="AI16" s="23"/>
      <c r="AJ16" s="23"/>
      <c r="AK16" s="23"/>
      <c r="AL16" s="23"/>
      <c r="AM16" s="23"/>
    </row>
    <row r="17" spans="1:27" ht="18.95" customHeight="1">
      <c r="A17" s="12">
        <f t="shared" si="0"/>
        <v>8</v>
      </c>
      <c r="B17" s="10" t="s">
        <v>24</v>
      </c>
      <c r="C17" s="10">
        <v>8</v>
      </c>
      <c r="D17" s="11" t="s">
        <v>25</v>
      </c>
      <c r="E17" s="17" t="s">
        <v>10</v>
      </c>
      <c r="F17" s="32"/>
      <c r="G17" s="33" t="s">
        <v>29</v>
      </c>
      <c r="H17" s="34"/>
      <c r="I17" s="32"/>
      <c r="J17" s="33"/>
      <c r="K17" s="34" t="s">
        <v>29</v>
      </c>
      <c r="L17" s="76"/>
      <c r="M17" s="77"/>
      <c r="N17" s="77"/>
      <c r="O17" s="77"/>
      <c r="P17" s="77"/>
      <c r="Q17" s="77"/>
      <c r="R17" s="39"/>
      <c r="U17" s="22" t="s">
        <v>35</v>
      </c>
      <c r="V17" s="1" t="s">
        <v>37</v>
      </c>
      <c r="X17" s="196"/>
      <c r="Y17" s="196"/>
      <c r="Z17" s="196"/>
      <c r="AA17" s="196"/>
    </row>
    <row r="18" spans="1:27" ht="18.95" customHeight="1">
      <c r="A18" s="12">
        <f t="shared" si="0"/>
        <v>8</v>
      </c>
      <c r="B18" s="10" t="s">
        <v>24</v>
      </c>
      <c r="C18" s="10">
        <v>9</v>
      </c>
      <c r="D18" s="11" t="s">
        <v>25</v>
      </c>
      <c r="E18" s="13" t="s">
        <v>19</v>
      </c>
      <c r="F18" s="32"/>
      <c r="G18" s="33"/>
      <c r="H18" s="34" t="s">
        <v>29</v>
      </c>
      <c r="I18" s="32"/>
      <c r="J18" s="33"/>
      <c r="K18" s="34" t="s">
        <v>29</v>
      </c>
      <c r="L18" s="76"/>
      <c r="M18" s="77"/>
      <c r="N18" s="77"/>
      <c r="O18" s="77"/>
      <c r="P18" s="77"/>
      <c r="Q18" s="77"/>
      <c r="R18" s="39"/>
      <c r="V18" s="196" t="s">
        <v>103</v>
      </c>
      <c r="X18" s="196"/>
      <c r="Y18" s="196"/>
      <c r="Z18" s="196"/>
      <c r="AA18" s="196"/>
    </row>
    <row r="19" spans="1:27" ht="18.95" customHeight="1">
      <c r="A19" s="12">
        <f t="shared" si="0"/>
        <v>8</v>
      </c>
      <c r="B19" s="10" t="s">
        <v>24</v>
      </c>
      <c r="C19" s="10">
        <v>10</v>
      </c>
      <c r="D19" s="11" t="s">
        <v>25</v>
      </c>
      <c r="E19" s="13" t="s">
        <v>11</v>
      </c>
      <c r="F19" s="32"/>
      <c r="G19" s="33"/>
      <c r="H19" s="34" t="s">
        <v>29</v>
      </c>
      <c r="I19" s="32"/>
      <c r="J19" s="33"/>
      <c r="K19" s="34" t="s">
        <v>29</v>
      </c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7" ht="18.95" customHeight="1">
      <c r="A20" s="12">
        <f t="shared" si="0"/>
        <v>8</v>
      </c>
      <c r="B20" s="10" t="s">
        <v>24</v>
      </c>
      <c r="C20" s="10">
        <v>11</v>
      </c>
      <c r="D20" s="11" t="s">
        <v>25</v>
      </c>
      <c r="E20" s="13" t="s">
        <v>12</v>
      </c>
      <c r="F20" s="32"/>
      <c r="G20" s="33"/>
      <c r="H20" s="34" t="s">
        <v>29</v>
      </c>
      <c r="I20" s="32"/>
      <c r="J20" s="33" t="s">
        <v>29</v>
      </c>
      <c r="K20" s="34"/>
      <c r="L20" s="76" t="s">
        <v>104</v>
      </c>
      <c r="M20" s="77"/>
      <c r="N20" s="77"/>
      <c r="O20" s="77"/>
      <c r="P20" s="77"/>
      <c r="Q20" s="77"/>
      <c r="R20" s="39"/>
    </row>
    <row r="21" spans="1:27" ht="18.95" customHeight="1">
      <c r="A21" s="12">
        <f t="shared" si="0"/>
        <v>8</v>
      </c>
      <c r="B21" s="10" t="s">
        <v>24</v>
      </c>
      <c r="C21" s="10">
        <v>12</v>
      </c>
      <c r="D21" s="11" t="s">
        <v>25</v>
      </c>
      <c r="E21" s="17" t="s">
        <v>13</v>
      </c>
      <c r="F21" s="32" t="s">
        <v>29</v>
      </c>
      <c r="G21" s="33"/>
      <c r="H21" s="34"/>
      <c r="I21" s="32"/>
      <c r="J21" s="33" t="s">
        <v>29</v>
      </c>
      <c r="K21" s="34"/>
      <c r="L21" s="76" t="s">
        <v>104</v>
      </c>
      <c r="M21" s="77"/>
      <c r="N21" s="77"/>
      <c r="O21" s="77"/>
      <c r="P21" s="77"/>
      <c r="Q21" s="77"/>
      <c r="R21" s="39"/>
      <c r="U21" s="1" t="s">
        <v>106</v>
      </c>
    </row>
    <row r="22" spans="1:27" ht="18.95" customHeight="1">
      <c r="A22" s="12">
        <f t="shared" si="0"/>
        <v>8</v>
      </c>
      <c r="B22" s="10" t="s">
        <v>24</v>
      </c>
      <c r="C22" s="10">
        <v>13</v>
      </c>
      <c r="D22" s="11" t="s">
        <v>25</v>
      </c>
      <c r="E22" s="17" t="s">
        <v>14</v>
      </c>
      <c r="F22" s="32" t="s">
        <v>29</v>
      </c>
      <c r="G22" s="33"/>
      <c r="H22" s="34"/>
      <c r="I22" s="32"/>
      <c r="J22" s="33" t="s">
        <v>29</v>
      </c>
      <c r="K22" s="34"/>
      <c r="L22" s="76" t="s">
        <v>104</v>
      </c>
      <c r="M22" s="77"/>
      <c r="N22" s="77"/>
      <c r="O22" s="77"/>
      <c r="P22" s="77"/>
      <c r="Q22" s="77"/>
      <c r="R22" s="39"/>
    </row>
    <row r="23" spans="1:27" ht="18.95" customHeight="1">
      <c r="A23" s="12">
        <f t="shared" si="0"/>
        <v>8</v>
      </c>
      <c r="B23" s="10" t="s">
        <v>24</v>
      </c>
      <c r="C23" s="10">
        <v>14</v>
      </c>
      <c r="D23" s="11" t="s">
        <v>25</v>
      </c>
      <c r="E23" s="17" t="s">
        <v>15</v>
      </c>
      <c r="F23" s="32" t="s">
        <v>29</v>
      </c>
      <c r="G23" s="33"/>
      <c r="H23" s="34"/>
      <c r="I23" s="32"/>
      <c r="J23" s="33" t="s">
        <v>29</v>
      </c>
      <c r="K23" s="34"/>
      <c r="L23" s="76" t="s">
        <v>104</v>
      </c>
      <c r="M23" s="77"/>
      <c r="N23" s="77"/>
      <c r="O23" s="77"/>
      <c r="P23" s="77"/>
      <c r="Q23" s="77"/>
      <c r="R23" s="39"/>
      <c r="U23" s="1" t="s">
        <v>109</v>
      </c>
    </row>
    <row r="24" spans="1:27" ht="18.95" customHeight="1">
      <c r="A24" s="12">
        <f t="shared" si="0"/>
        <v>8</v>
      </c>
      <c r="B24" s="10" t="s">
        <v>24</v>
      </c>
      <c r="C24" s="10">
        <v>15</v>
      </c>
      <c r="D24" s="11" t="s">
        <v>25</v>
      </c>
      <c r="E24" s="17" t="s">
        <v>10</v>
      </c>
      <c r="F24" s="32" t="s">
        <v>29</v>
      </c>
      <c r="G24" s="33"/>
      <c r="H24" s="34"/>
      <c r="I24" s="32"/>
      <c r="J24" s="33" t="s">
        <v>29</v>
      </c>
      <c r="K24" s="34"/>
      <c r="L24" s="76" t="s">
        <v>104</v>
      </c>
      <c r="M24" s="77"/>
      <c r="N24" s="77"/>
      <c r="O24" s="77"/>
      <c r="P24" s="77"/>
      <c r="Q24" s="77"/>
      <c r="R24" s="39"/>
    </row>
    <row r="25" spans="1:27" ht="18.95" customHeight="1">
      <c r="A25" s="12">
        <f t="shared" si="0"/>
        <v>8</v>
      </c>
      <c r="B25" s="10" t="s">
        <v>24</v>
      </c>
      <c r="C25" s="10">
        <v>16</v>
      </c>
      <c r="D25" s="11" t="s">
        <v>25</v>
      </c>
      <c r="E25" s="13" t="s">
        <v>19</v>
      </c>
      <c r="F25" s="32"/>
      <c r="G25" s="33"/>
      <c r="H25" s="34" t="s">
        <v>29</v>
      </c>
      <c r="I25" s="32"/>
      <c r="J25" s="33"/>
      <c r="K25" s="34" t="s">
        <v>29</v>
      </c>
      <c r="L25" s="76"/>
      <c r="M25" s="77"/>
      <c r="N25" s="77"/>
      <c r="O25" s="77"/>
      <c r="P25" s="77"/>
      <c r="Q25" s="77"/>
      <c r="R25" s="39"/>
      <c r="U25" s="1" t="s">
        <v>110</v>
      </c>
    </row>
    <row r="26" spans="1:27" ht="18.95" customHeight="1">
      <c r="A26" s="12">
        <f t="shared" si="0"/>
        <v>8</v>
      </c>
      <c r="B26" s="10" t="s">
        <v>24</v>
      </c>
      <c r="C26" s="10">
        <v>17</v>
      </c>
      <c r="D26" s="11" t="s">
        <v>25</v>
      </c>
      <c r="E26" s="13" t="s">
        <v>11</v>
      </c>
      <c r="F26" s="32"/>
      <c r="G26" s="33"/>
      <c r="H26" s="34" t="s">
        <v>29</v>
      </c>
      <c r="I26" s="32"/>
      <c r="J26" s="33"/>
      <c r="K26" s="34" t="s">
        <v>29</v>
      </c>
      <c r="L26" s="76"/>
      <c r="M26" s="77"/>
      <c r="N26" s="77"/>
      <c r="O26" s="77"/>
      <c r="P26" s="77"/>
      <c r="Q26" s="77"/>
      <c r="R26" s="39"/>
    </row>
    <row r="27" spans="1:27" ht="18.95" customHeight="1">
      <c r="A27" s="12">
        <f t="shared" si="0"/>
        <v>8</v>
      </c>
      <c r="B27" s="10" t="s">
        <v>24</v>
      </c>
      <c r="C27" s="10">
        <v>18</v>
      </c>
      <c r="D27" s="11" t="s">
        <v>25</v>
      </c>
      <c r="E27" s="17" t="s">
        <v>12</v>
      </c>
      <c r="F27" s="32"/>
      <c r="G27" s="33" t="s">
        <v>29</v>
      </c>
      <c r="H27" s="34"/>
      <c r="I27" s="32"/>
      <c r="J27" s="33" t="s">
        <v>29</v>
      </c>
      <c r="K27" s="34"/>
      <c r="L27" s="76" t="s">
        <v>105</v>
      </c>
      <c r="M27" s="77"/>
      <c r="N27" s="77"/>
      <c r="O27" s="77"/>
      <c r="P27" s="77"/>
      <c r="Q27" s="77"/>
      <c r="R27" s="39"/>
      <c r="V27" s="1" t="s">
        <v>16</v>
      </c>
      <c r="X27" s="1" t="s">
        <v>43</v>
      </c>
    </row>
    <row r="28" spans="1:27" ht="18.95" customHeight="1">
      <c r="A28" s="12">
        <f t="shared" si="0"/>
        <v>8</v>
      </c>
      <c r="B28" s="10" t="s">
        <v>24</v>
      </c>
      <c r="C28" s="10">
        <v>19</v>
      </c>
      <c r="D28" s="11" t="s">
        <v>25</v>
      </c>
      <c r="E28" s="17" t="s">
        <v>13</v>
      </c>
      <c r="F28" s="32"/>
      <c r="G28" s="33" t="s">
        <v>29</v>
      </c>
      <c r="H28" s="34"/>
      <c r="I28" s="32"/>
      <c r="J28" s="33" t="s">
        <v>29</v>
      </c>
      <c r="K28" s="34"/>
      <c r="L28" s="76" t="s">
        <v>105</v>
      </c>
      <c r="M28" s="77"/>
      <c r="N28" s="77"/>
      <c r="O28" s="77"/>
      <c r="P28" s="77"/>
      <c r="Q28" s="77"/>
      <c r="R28" s="39"/>
      <c r="V28" s="1" t="s">
        <v>62</v>
      </c>
      <c r="X28" s="1" t="s">
        <v>64</v>
      </c>
    </row>
    <row r="29" spans="1:27" ht="18.95" customHeight="1">
      <c r="A29" s="12">
        <f t="shared" si="0"/>
        <v>8</v>
      </c>
      <c r="B29" s="10" t="s">
        <v>24</v>
      </c>
      <c r="C29" s="10">
        <v>20</v>
      </c>
      <c r="D29" s="11" t="s">
        <v>25</v>
      </c>
      <c r="E29" s="17" t="s">
        <v>14</v>
      </c>
      <c r="F29" s="32"/>
      <c r="G29" s="33" t="s">
        <v>29</v>
      </c>
      <c r="H29" s="34"/>
      <c r="I29" s="32"/>
      <c r="J29" s="33" t="s">
        <v>29</v>
      </c>
      <c r="K29" s="34"/>
      <c r="L29" s="76" t="s">
        <v>105</v>
      </c>
      <c r="M29" s="77"/>
      <c r="N29" s="77"/>
      <c r="O29" s="77"/>
      <c r="P29" s="77"/>
      <c r="Q29" s="77"/>
      <c r="R29" s="39"/>
      <c r="V29" s="24" t="s">
        <v>45</v>
      </c>
      <c r="X29" s="1" t="s">
        <v>44</v>
      </c>
    </row>
    <row r="30" spans="1:27" ht="18.95" customHeight="1">
      <c r="A30" s="12">
        <f t="shared" si="0"/>
        <v>8</v>
      </c>
      <c r="B30" s="10" t="s">
        <v>24</v>
      </c>
      <c r="C30" s="10">
        <v>21</v>
      </c>
      <c r="D30" s="11" t="s">
        <v>25</v>
      </c>
      <c r="E30" s="17" t="s">
        <v>15</v>
      </c>
      <c r="F30" s="32"/>
      <c r="G30" s="33" t="s">
        <v>29</v>
      </c>
      <c r="H30" s="34"/>
      <c r="I30" s="32"/>
      <c r="J30" s="33" t="s">
        <v>29</v>
      </c>
      <c r="K30" s="34"/>
      <c r="L30" s="76" t="s">
        <v>105</v>
      </c>
      <c r="M30" s="77"/>
      <c r="N30" s="77"/>
      <c r="O30" s="77"/>
      <c r="P30" s="77"/>
      <c r="Q30" s="77"/>
      <c r="R30" s="39"/>
      <c r="V30" s="1" t="s">
        <v>4</v>
      </c>
      <c r="X30" s="1" t="s">
        <v>48</v>
      </c>
    </row>
    <row r="31" spans="1:27" ht="18.95" customHeight="1">
      <c r="A31" s="12">
        <f t="shared" si="0"/>
        <v>8</v>
      </c>
      <c r="B31" s="10" t="s">
        <v>24</v>
      </c>
      <c r="C31" s="10">
        <v>22</v>
      </c>
      <c r="D31" s="11" t="s">
        <v>25</v>
      </c>
      <c r="E31" s="17" t="s">
        <v>10</v>
      </c>
      <c r="F31" s="32"/>
      <c r="G31" s="33"/>
      <c r="H31" s="34" t="s">
        <v>29</v>
      </c>
      <c r="I31" s="32"/>
      <c r="J31" s="33" t="s">
        <v>29</v>
      </c>
      <c r="K31" s="34"/>
      <c r="L31" s="76" t="s">
        <v>105</v>
      </c>
      <c r="M31" s="77"/>
      <c r="N31" s="77"/>
      <c r="O31" s="77"/>
      <c r="P31" s="77"/>
      <c r="Q31" s="77"/>
      <c r="R31" s="39"/>
      <c r="V31" s="1" t="s">
        <v>47</v>
      </c>
      <c r="X31" s="1" t="s">
        <v>49</v>
      </c>
    </row>
    <row r="32" spans="1:27" ht="18.95" customHeight="1">
      <c r="A32" s="12">
        <f t="shared" si="0"/>
        <v>8</v>
      </c>
      <c r="B32" s="10" t="s">
        <v>24</v>
      </c>
      <c r="C32" s="10">
        <v>23</v>
      </c>
      <c r="D32" s="11" t="s">
        <v>25</v>
      </c>
      <c r="E32" s="13" t="s">
        <v>19</v>
      </c>
      <c r="F32" s="32"/>
      <c r="G32" s="33"/>
      <c r="H32" s="34" t="s">
        <v>29</v>
      </c>
      <c r="I32" s="32"/>
      <c r="J32" s="33"/>
      <c r="K32" s="34" t="s">
        <v>29</v>
      </c>
      <c r="L32" s="76"/>
      <c r="M32" s="77"/>
      <c r="N32" s="77"/>
      <c r="O32" s="77"/>
      <c r="P32" s="77"/>
      <c r="Q32" s="77"/>
      <c r="R32" s="39"/>
      <c r="V32" s="1" t="s">
        <v>5</v>
      </c>
      <c r="X32" s="1" t="s">
        <v>50</v>
      </c>
    </row>
    <row r="33" spans="1:32" ht="18.95" customHeight="1">
      <c r="A33" s="12">
        <f t="shared" si="0"/>
        <v>8</v>
      </c>
      <c r="B33" s="10" t="s">
        <v>24</v>
      </c>
      <c r="C33" s="10">
        <v>24</v>
      </c>
      <c r="D33" s="11" t="s">
        <v>25</v>
      </c>
      <c r="E33" s="13" t="s">
        <v>11</v>
      </c>
      <c r="F33" s="32"/>
      <c r="G33" s="33"/>
      <c r="H33" s="34" t="s">
        <v>29</v>
      </c>
      <c r="I33" s="32"/>
      <c r="J33" s="33"/>
      <c r="K33" s="34" t="s">
        <v>29</v>
      </c>
      <c r="L33" s="76"/>
      <c r="M33" s="77"/>
      <c r="N33" s="77"/>
      <c r="O33" s="77"/>
      <c r="P33" s="77"/>
      <c r="Q33" s="77"/>
      <c r="R33" s="39"/>
      <c r="X33" s="1" t="s">
        <v>46</v>
      </c>
    </row>
    <row r="34" spans="1:32" ht="18.95" customHeight="1">
      <c r="A34" s="12">
        <f t="shared" si="0"/>
        <v>8</v>
      </c>
      <c r="B34" s="10" t="s">
        <v>24</v>
      </c>
      <c r="C34" s="10">
        <v>25</v>
      </c>
      <c r="D34" s="11" t="s">
        <v>25</v>
      </c>
      <c r="E34" s="17" t="s">
        <v>12</v>
      </c>
      <c r="F34" s="32"/>
      <c r="G34" s="33" t="s">
        <v>29</v>
      </c>
      <c r="H34" s="34"/>
      <c r="I34" s="32"/>
      <c r="J34" s="33" t="s">
        <v>29</v>
      </c>
      <c r="K34" s="34"/>
      <c r="L34" s="76" t="s">
        <v>105</v>
      </c>
      <c r="M34" s="77"/>
      <c r="N34" s="77"/>
      <c r="O34" s="77"/>
      <c r="P34" s="77"/>
      <c r="Q34" s="77"/>
      <c r="R34" s="39"/>
      <c r="V34" s="1" t="s">
        <v>67</v>
      </c>
      <c r="X34" s="1" t="s">
        <v>88</v>
      </c>
    </row>
    <row r="35" spans="1:32" ht="18.95" customHeight="1">
      <c r="A35" s="12">
        <f t="shared" si="0"/>
        <v>8</v>
      </c>
      <c r="B35" s="10" t="s">
        <v>24</v>
      </c>
      <c r="C35" s="10">
        <v>26</v>
      </c>
      <c r="D35" s="11" t="s">
        <v>25</v>
      </c>
      <c r="E35" s="17" t="s">
        <v>13</v>
      </c>
      <c r="F35" s="32"/>
      <c r="G35" s="33" t="s">
        <v>29</v>
      </c>
      <c r="H35" s="34"/>
      <c r="I35" s="32"/>
      <c r="J35" s="33" t="s">
        <v>29</v>
      </c>
      <c r="K35" s="34"/>
      <c r="L35" s="76" t="s">
        <v>105</v>
      </c>
      <c r="M35" s="77"/>
      <c r="N35" s="77"/>
      <c r="O35" s="77"/>
      <c r="P35" s="77"/>
      <c r="Q35" s="77"/>
      <c r="R35" s="39"/>
      <c r="X35" s="1" t="s">
        <v>63</v>
      </c>
    </row>
    <row r="36" spans="1:32" ht="18.95" customHeight="1">
      <c r="A36" s="12">
        <f t="shared" si="0"/>
        <v>8</v>
      </c>
      <c r="B36" s="10" t="s">
        <v>24</v>
      </c>
      <c r="C36" s="10">
        <v>27</v>
      </c>
      <c r="D36" s="11" t="s">
        <v>25</v>
      </c>
      <c r="E36" s="17" t="s">
        <v>14</v>
      </c>
      <c r="F36" s="32"/>
      <c r="G36" s="33" t="s">
        <v>29</v>
      </c>
      <c r="H36" s="34"/>
      <c r="I36" s="32"/>
      <c r="J36" s="33" t="s">
        <v>29</v>
      </c>
      <c r="K36" s="34"/>
      <c r="L36" s="76" t="s">
        <v>105</v>
      </c>
      <c r="M36" s="77"/>
      <c r="N36" s="77"/>
      <c r="O36" s="77"/>
      <c r="P36" s="77"/>
      <c r="Q36" s="77"/>
      <c r="R36" s="39"/>
    </row>
    <row r="37" spans="1:32" ht="18.95" customHeight="1">
      <c r="A37" s="12">
        <f t="shared" si="0"/>
        <v>8</v>
      </c>
      <c r="B37" s="10" t="s">
        <v>24</v>
      </c>
      <c r="C37" s="10">
        <v>28</v>
      </c>
      <c r="D37" s="11" t="s">
        <v>25</v>
      </c>
      <c r="E37" s="17" t="s">
        <v>15</v>
      </c>
      <c r="F37" s="32"/>
      <c r="G37" s="33" t="s">
        <v>29</v>
      </c>
      <c r="H37" s="34"/>
      <c r="I37" s="32"/>
      <c r="J37" s="33" t="s">
        <v>29</v>
      </c>
      <c r="K37" s="34"/>
      <c r="L37" s="76" t="s">
        <v>105</v>
      </c>
      <c r="M37" s="77"/>
      <c r="N37" s="77"/>
      <c r="O37" s="77"/>
      <c r="P37" s="77"/>
      <c r="Q37" s="77"/>
      <c r="R37" s="39"/>
    </row>
    <row r="38" spans="1:32" ht="18.95" customHeight="1">
      <c r="A38" s="12">
        <f t="shared" si="0"/>
        <v>8</v>
      </c>
      <c r="B38" s="10" t="s">
        <v>24</v>
      </c>
      <c r="C38" s="10">
        <v>29</v>
      </c>
      <c r="D38" s="11" t="s">
        <v>25</v>
      </c>
      <c r="E38" s="17" t="s">
        <v>10</v>
      </c>
      <c r="F38" s="32"/>
      <c r="G38" s="33" t="s">
        <v>29</v>
      </c>
      <c r="H38" s="34"/>
      <c r="I38" s="32"/>
      <c r="J38" s="33" t="s">
        <v>29</v>
      </c>
      <c r="K38" s="34"/>
      <c r="L38" s="76" t="s">
        <v>105</v>
      </c>
      <c r="M38" s="77"/>
      <c r="N38" s="77"/>
      <c r="O38" s="77"/>
      <c r="P38" s="77"/>
      <c r="Q38" s="77"/>
      <c r="R38" s="39"/>
    </row>
    <row r="39" spans="1:32" ht="18.95" customHeight="1">
      <c r="A39" s="12">
        <f t="shared" si="0"/>
        <v>8</v>
      </c>
      <c r="B39" s="10" t="s">
        <v>24</v>
      </c>
      <c r="C39" s="10">
        <v>30</v>
      </c>
      <c r="D39" s="11" t="s">
        <v>25</v>
      </c>
      <c r="E39" s="13" t="s">
        <v>19</v>
      </c>
      <c r="F39" s="32"/>
      <c r="G39" s="33"/>
      <c r="H39" s="34" t="s">
        <v>29</v>
      </c>
      <c r="I39" s="32"/>
      <c r="J39" s="33"/>
      <c r="K39" s="34" t="s">
        <v>29</v>
      </c>
      <c r="L39" s="76"/>
      <c r="M39" s="77"/>
      <c r="N39" s="77"/>
      <c r="O39" s="77"/>
      <c r="P39" s="77"/>
      <c r="Q39" s="77"/>
      <c r="R39" s="39"/>
    </row>
    <row r="40" spans="1:32" ht="18.95" customHeight="1" thickBot="1">
      <c r="A40" s="14">
        <f t="shared" si="0"/>
        <v>8</v>
      </c>
      <c r="B40" s="15" t="s">
        <v>24</v>
      </c>
      <c r="C40" s="15">
        <v>31</v>
      </c>
      <c r="D40" s="16" t="s">
        <v>25</v>
      </c>
      <c r="E40" s="43" t="s">
        <v>11</v>
      </c>
      <c r="F40" s="35"/>
      <c r="G40" s="36"/>
      <c r="H40" s="37" t="s">
        <v>29</v>
      </c>
      <c r="I40" s="35"/>
      <c r="J40" s="36"/>
      <c r="K40" s="37" t="s">
        <v>29</v>
      </c>
      <c r="L40" s="78"/>
      <c r="M40" s="79"/>
      <c r="N40" s="79"/>
      <c r="O40" s="79"/>
      <c r="P40" s="79"/>
      <c r="Q40" s="79"/>
      <c r="R40" s="40"/>
    </row>
    <row r="41" spans="1:32" ht="12" customHeight="1" thickBot="1"/>
    <row r="42" spans="1:32" ht="18.95" customHeight="1">
      <c r="A42" s="64" t="s">
        <v>16</v>
      </c>
      <c r="B42" s="65"/>
      <c r="C42" s="65"/>
      <c r="D42" s="147"/>
      <c r="E42" s="144">
        <f>COUNTA(C10:C40)</f>
        <v>31</v>
      </c>
      <c r="F42" s="44"/>
      <c r="S42" s="24">
        <f>COUNTIF(E10:E40,"土")</f>
        <v>5</v>
      </c>
      <c r="T42" s="24" t="s">
        <v>55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8.95" customHeight="1" thickBot="1">
      <c r="A43" s="62" t="s">
        <v>62</v>
      </c>
      <c r="B43" s="63"/>
      <c r="C43" s="63"/>
      <c r="D43" s="150"/>
      <c r="E43" s="151">
        <f>SUM(S42:S43)</f>
        <v>10</v>
      </c>
      <c r="F43" s="44"/>
      <c r="S43" s="24">
        <f>COUNTIF(E10:E40,"日")</f>
        <v>5</v>
      </c>
      <c r="T43" s="24" t="s">
        <v>25</v>
      </c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3.5" customHeight="1" thickBot="1">
      <c r="A44" s="149"/>
      <c r="B44" s="149"/>
      <c r="C44" s="149"/>
      <c r="D44" s="149"/>
      <c r="E44" s="148"/>
      <c r="F44" s="4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32" ht="18.95" customHeight="1">
      <c r="A46" s="139" t="s">
        <v>36</v>
      </c>
      <c r="B46" s="136"/>
      <c r="C46" s="136"/>
      <c r="D46" s="140"/>
      <c r="E46" s="139">
        <f>COUNTIF(F10:F40,"○")</f>
        <v>5</v>
      </c>
      <c r="F46" s="140"/>
      <c r="G46" s="146">
        <f>COUNTIF(I10:I40,"○")</f>
        <v>4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32" ht="20.100000000000001" customHeight="1">
      <c r="A47" s="96" t="s">
        <v>1</v>
      </c>
      <c r="B47" s="73"/>
      <c r="C47" s="73"/>
      <c r="D47" s="97"/>
      <c r="E47" s="96">
        <f>E42-E46</f>
        <v>26</v>
      </c>
      <c r="F47" s="97"/>
      <c r="G47" s="75">
        <f>E42-G46</f>
        <v>27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32" ht="20.100000000000001" customHeight="1">
      <c r="A48" s="96" t="s">
        <v>4</v>
      </c>
      <c r="B48" s="73"/>
      <c r="C48" s="73"/>
      <c r="D48" s="97"/>
      <c r="E48" s="96">
        <f>COUNTIF(G10:G40,"○")</f>
        <v>14</v>
      </c>
      <c r="F48" s="97"/>
      <c r="G48" s="75">
        <f>COUNTIF(J10:J40,"○")</f>
        <v>15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12</v>
      </c>
      <c r="F49" s="97"/>
      <c r="G49" s="75">
        <f>COUNTIF(K10:K40,"○")</f>
        <v>11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0.46200000000000002</v>
      </c>
      <c r="F50" s="199"/>
      <c r="G50" s="113">
        <f>ROUND(G49/G47,3)</f>
        <v>0.40699999999999997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1.2</v>
      </c>
      <c r="F51" s="201"/>
      <c r="G51" s="197">
        <f>ROUND(G49/E43,3)</f>
        <v>1.1000000000000001</v>
      </c>
      <c r="H51" s="138"/>
    </row>
  </sheetData>
  <mergeCells count="67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AH14:AL15"/>
    <mergeCell ref="L15:Q15"/>
    <mergeCell ref="L16:Q16"/>
    <mergeCell ref="L17:Q17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F68D6607-4346-493F-ABED-C3CC7B794F2A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50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A920-04AB-4D8C-AD59-CEB3A8643E56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9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1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188"/>
      <c r="F3" s="2"/>
      <c r="G3" s="8"/>
      <c r="I3" s="7" t="s">
        <v>22</v>
      </c>
      <c r="J3" s="186">
        <v>7</v>
      </c>
      <c r="K3" s="187" t="s">
        <v>23</v>
      </c>
      <c r="L3" s="186">
        <v>11</v>
      </c>
      <c r="M3" s="3" t="s">
        <v>24</v>
      </c>
      <c r="P3" s="2"/>
    </row>
    <row r="4" spans="1:27" ht="6" customHeight="1">
      <c r="E4" s="1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1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89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9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11</v>
      </c>
      <c r="B10" s="26" t="s">
        <v>24</v>
      </c>
      <c r="C10" s="26">
        <v>1</v>
      </c>
      <c r="D10" s="27" t="s">
        <v>25</v>
      </c>
      <c r="E10" s="28" t="s">
        <v>55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11</v>
      </c>
      <c r="B11" s="10" t="s">
        <v>24</v>
      </c>
      <c r="C11" s="10">
        <v>2</v>
      </c>
      <c r="D11" s="11" t="s">
        <v>25</v>
      </c>
      <c r="E11" s="13" t="s">
        <v>25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11</v>
      </c>
      <c r="B12" s="10" t="s">
        <v>24</v>
      </c>
      <c r="C12" s="10">
        <v>3</v>
      </c>
      <c r="D12" s="11" t="s">
        <v>25</v>
      </c>
      <c r="E12" s="17" t="s">
        <v>24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11</v>
      </c>
      <c r="B13" s="10" t="s">
        <v>24</v>
      </c>
      <c r="C13" s="10">
        <v>4</v>
      </c>
      <c r="D13" s="11" t="s">
        <v>25</v>
      </c>
      <c r="E13" s="17" t="s">
        <v>13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11</v>
      </c>
      <c r="B14" s="10" t="s">
        <v>24</v>
      </c>
      <c r="C14" s="10">
        <v>5</v>
      </c>
      <c r="D14" s="11" t="s">
        <v>25</v>
      </c>
      <c r="E14" s="17" t="s">
        <v>14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11</v>
      </c>
      <c r="B15" s="10" t="s">
        <v>24</v>
      </c>
      <c r="C15" s="10">
        <v>6</v>
      </c>
      <c r="D15" s="11" t="s">
        <v>25</v>
      </c>
      <c r="E15" s="17" t="s">
        <v>15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11</v>
      </c>
      <c r="B16" s="10" t="s">
        <v>24</v>
      </c>
      <c r="C16" s="10">
        <v>7</v>
      </c>
      <c r="D16" s="11" t="s">
        <v>25</v>
      </c>
      <c r="E16" s="17" t="s">
        <v>10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11</v>
      </c>
      <c r="B17" s="10" t="s">
        <v>24</v>
      </c>
      <c r="C17" s="10">
        <v>8</v>
      </c>
      <c r="D17" s="11" t="s">
        <v>25</v>
      </c>
      <c r="E17" s="13" t="s">
        <v>19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11</v>
      </c>
      <c r="B18" s="10" t="s">
        <v>24</v>
      </c>
      <c r="C18" s="10">
        <v>9</v>
      </c>
      <c r="D18" s="11" t="s">
        <v>25</v>
      </c>
      <c r="E18" s="13" t="s">
        <v>11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11</v>
      </c>
      <c r="B19" s="10" t="s">
        <v>24</v>
      </c>
      <c r="C19" s="10">
        <v>10</v>
      </c>
      <c r="D19" s="11" t="s">
        <v>25</v>
      </c>
      <c r="E19" s="17" t="s">
        <v>12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11</v>
      </c>
      <c r="B20" s="10" t="s">
        <v>24</v>
      </c>
      <c r="C20" s="10">
        <v>11</v>
      </c>
      <c r="D20" s="11" t="s">
        <v>25</v>
      </c>
      <c r="E20" s="17" t="s">
        <v>13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11</v>
      </c>
      <c r="B21" s="10" t="s">
        <v>24</v>
      </c>
      <c r="C21" s="10">
        <v>12</v>
      </c>
      <c r="D21" s="11" t="s">
        <v>25</v>
      </c>
      <c r="E21" s="17" t="s">
        <v>14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11</v>
      </c>
      <c r="B22" s="10" t="s">
        <v>24</v>
      </c>
      <c r="C22" s="10">
        <v>13</v>
      </c>
      <c r="D22" s="11" t="s">
        <v>25</v>
      </c>
      <c r="E22" s="17" t="s">
        <v>15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11</v>
      </c>
      <c r="B23" s="10" t="s">
        <v>24</v>
      </c>
      <c r="C23" s="10">
        <v>14</v>
      </c>
      <c r="D23" s="11" t="s">
        <v>25</v>
      </c>
      <c r="E23" s="17" t="s">
        <v>10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11</v>
      </c>
      <c r="B24" s="10" t="s">
        <v>24</v>
      </c>
      <c r="C24" s="10">
        <v>15</v>
      </c>
      <c r="D24" s="11" t="s">
        <v>25</v>
      </c>
      <c r="E24" s="13" t="s">
        <v>19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11</v>
      </c>
      <c r="B25" s="10" t="s">
        <v>24</v>
      </c>
      <c r="C25" s="10">
        <v>16</v>
      </c>
      <c r="D25" s="11" t="s">
        <v>25</v>
      </c>
      <c r="E25" s="13" t="s">
        <v>11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11</v>
      </c>
      <c r="B26" s="10" t="s">
        <v>24</v>
      </c>
      <c r="C26" s="10">
        <v>17</v>
      </c>
      <c r="D26" s="11" t="s">
        <v>25</v>
      </c>
      <c r="E26" s="17" t="s">
        <v>12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11</v>
      </c>
      <c r="B27" s="10" t="s">
        <v>24</v>
      </c>
      <c r="C27" s="10">
        <v>18</v>
      </c>
      <c r="D27" s="11" t="s">
        <v>25</v>
      </c>
      <c r="E27" s="17" t="s">
        <v>13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11</v>
      </c>
      <c r="B28" s="10" t="s">
        <v>24</v>
      </c>
      <c r="C28" s="10">
        <v>19</v>
      </c>
      <c r="D28" s="11" t="s">
        <v>25</v>
      </c>
      <c r="E28" s="17" t="s">
        <v>14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11</v>
      </c>
      <c r="B29" s="10" t="s">
        <v>24</v>
      </c>
      <c r="C29" s="10">
        <v>20</v>
      </c>
      <c r="D29" s="11" t="s">
        <v>25</v>
      </c>
      <c r="E29" s="17" t="s">
        <v>15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11</v>
      </c>
      <c r="B30" s="10" t="s">
        <v>24</v>
      </c>
      <c r="C30" s="10">
        <v>21</v>
      </c>
      <c r="D30" s="11" t="s">
        <v>25</v>
      </c>
      <c r="E30" s="17" t="s">
        <v>10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11</v>
      </c>
      <c r="B31" s="10" t="s">
        <v>24</v>
      </c>
      <c r="C31" s="10">
        <v>22</v>
      </c>
      <c r="D31" s="11" t="s">
        <v>25</v>
      </c>
      <c r="E31" s="13" t="s">
        <v>19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11</v>
      </c>
      <c r="B32" s="10" t="s">
        <v>24</v>
      </c>
      <c r="C32" s="10">
        <v>23</v>
      </c>
      <c r="D32" s="11" t="s">
        <v>25</v>
      </c>
      <c r="E32" s="13" t="s">
        <v>11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11</v>
      </c>
      <c r="B33" s="10" t="s">
        <v>24</v>
      </c>
      <c r="C33" s="10">
        <v>24</v>
      </c>
      <c r="D33" s="11" t="s">
        <v>25</v>
      </c>
      <c r="E33" s="17" t="s">
        <v>12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11</v>
      </c>
      <c r="B34" s="10" t="s">
        <v>24</v>
      </c>
      <c r="C34" s="10">
        <v>25</v>
      </c>
      <c r="D34" s="11" t="s">
        <v>25</v>
      </c>
      <c r="E34" s="17" t="s">
        <v>13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11</v>
      </c>
      <c r="B35" s="10" t="s">
        <v>24</v>
      </c>
      <c r="C35" s="10">
        <v>26</v>
      </c>
      <c r="D35" s="11" t="s">
        <v>25</v>
      </c>
      <c r="E35" s="17" t="s">
        <v>14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11</v>
      </c>
      <c r="B36" s="10" t="s">
        <v>24</v>
      </c>
      <c r="C36" s="10">
        <v>27</v>
      </c>
      <c r="D36" s="11" t="s">
        <v>25</v>
      </c>
      <c r="E36" s="17" t="s">
        <v>15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11</v>
      </c>
      <c r="B37" s="10" t="s">
        <v>24</v>
      </c>
      <c r="C37" s="10">
        <v>28</v>
      </c>
      <c r="D37" s="11" t="s">
        <v>25</v>
      </c>
      <c r="E37" s="17" t="s">
        <v>10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11</v>
      </c>
      <c r="B38" s="10" t="s">
        <v>24</v>
      </c>
      <c r="C38" s="10">
        <v>29</v>
      </c>
      <c r="D38" s="11" t="s">
        <v>25</v>
      </c>
      <c r="E38" s="13" t="s">
        <v>19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11</v>
      </c>
      <c r="B39" s="10" t="s">
        <v>24</v>
      </c>
      <c r="C39" s="10">
        <v>30</v>
      </c>
      <c r="D39" s="11" t="s">
        <v>25</v>
      </c>
      <c r="E39" s="13" t="s">
        <v>11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/>
      <c r="B40" s="15" t="s">
        <v>24</v>
      </c>
      <c r="C40" s="15"/>
      <c r="D40" s="16" t="s">
        <v>25</v>
      </c>
      <c r="E40" s="38"/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92">
        <f>COUNTA(C10:C40)</f>
        <v>30</v>
      </c>
      <c r="F42" s="44"/>
      <c r="S42" s="24">
        <f>COUNTIF(E10:E40,"土")</f>
        <v>5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93">
        <f>SUM(S42:S43)</f>
        <v>10</v>
      </c>
      <c r="F43" s="44"/>
      <c r="S43" s="24">
        <f>COUNTIF(E10:E40,"日")</f>
        <v>5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94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30</v>
      </c>
      <c r="F47" s="97"/>
      <c r="G47" s="75">
        <f>E42-G46</f>
        <v>30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E06DAFD8-D27D-4175-A2DA-F31C33186458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C345-A747-4C30-8EC0-B8D37ADBE733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9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1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188"/>
      <c r="F3" s="2"/>
      <c r="G3" s="8"/>
      <c r="I3" s="7" t="s">
        <v>22</v>
      </c>
      <c r="J3" s="186">
        <v>7</v>
      </c>
      <c r="K3" s="187" t="s">
        <v>23</v>
      </c>
      <c r="L3" s="186">
        <v>12</v>
      </c>
      <c r="M3" s="3" t="s">
        <v>24</v>
      </c>
      <c r="P3" s="2"/>
    </row>
    <row r="4" spans="1:27" ht="6" customHeight="1">
      <c r="E4" s="1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1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89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9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12</v>
      </c>
      <c r="B10" s="26" t="s">
        <v>24</v>
      </c>
      <c r="C10" s="26">
        <v>1</v>
      </c>
      <c r="D10" s="27" t="s">
        <v>25</v>
      </c>
      <c r="E10" s="42" t="s">
        <v>24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12</v>
      </c>
      <c r="B11" s="10" t="s">
        <v>24</v>
      </c>
      <c r="C11" s="10">
        <v>2</v>
      </c>
      <c r="D11" s="11" t="s">
        <v>25</v>
      </c>
      <c r="E11" s="17" t="s">
        <v>53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12</v>
      </c>
      <c r="B12" s="10" t="s">
        <v>24</v>
      </c>
      <c r="C12" s="10">
        <v>3</v>
      </c>
      <c r="D12" s="11" t="s">
        <v>25</v>
      </c>
      <c r="E12" s="17" t="s">
        <v>95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12</v>
      </c>
      <c r="B13" s="10" t="s">
        <v>24</v>
      </c>
      <c r="C13" s="10">
        <v>4</v>
      </c>
      <c r="D13" s="11" t="s">
        <v>25</v>
      </c>
      <c r="E13" s="17" t="s">
        <v>15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12</v>
      </c>
      <c r="B14" s="10" t="s">
        <v>24</v>
      </c>
      <c r="C14" s="10">
        <v>5</v>
      </c>
      <c r="D14" s="11" t="s">
        <v>25</v>
      </c>
      <c r="E14" s="17" t="s">
        <v>10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12</v>
      </c>
      <c r="B15" s="10" t="s">
        <v>24</v>
      </c>
      <c r="C15" s="10">
        <v>6</v>
      </c>
      <c r="D15" s="11" t="s">
        <v>25</v>
      </c>
      <c r="E15" s="13" t="s">
        <v>19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12</v>
      </c>
      <c r="B16" s="10" t="s">
        <v>24</v>
      </c>
      <c r="C16" s="10">
        <v>7</v>
      </c>
      <c r="D16" s="11" t="s">
        <v>25</v>
      </c>
      <c r="E16" s="13" t="s">
        <v>11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12</v>
      </c>
      <c r="B17" s="10" t="s">
        <v>24</v>
      </c>
      <c r="C17" s="10">
        <v>8</v>
      </c>
      <c r="D17" s="11" t="s">
        <v>25</v>
      </c>
      <c r="E17" s="17" t="s">
        <v>12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12</v>
      </c>
      <c r="B18" s="10" t="s">
        <v>24</v>
      </c>
      <c r="C18" s="10">
        <v>9</v>
      </c>
      <c r="D18" s="11" t="s">
        <v>25</v>
      </c>
      <c r="E18" s="17" t="s">
        <v>13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12</v>
      </c>
      <c r="B19" s="10" t="s">
        <v>24</v>
      </c>
      <c r="C19" s="10">
        <v>10</v>
      </c>
      <c r="D19" s="11" t="s">
        <v>25</v>
      </c>
      <c r="E19" s="17" t="s">
        <v>14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12</v>
      </c>
      <c r="B20" s="10" t="s">
        <v>24</v>
      </c>
      <c r="C20" s="10">
        <v>11</v>
      </c>
      <c r="D20" s="11" t="s">
        <v>25</v>
      </c>
      <c r="E20" s="17" t="s">
        <v>15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12</v>
      </c>
      <c r="B21" s="10" t="s">
        <v>24</v>
      </c>
      <c r="C21" s="10">
        <v>12</v>
      </c>
      <c r="D21" s="11" t="s">
        <v>25</v>
      </c>
      <c r="E21" s="17" t="s">
        <v>10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12</v>
      </c>
      <c r="B22" s="10" t="s">
        <v>24</v>
      </c>
      <c r="C22" s="10">
        <v>13</v>
      </c>
      <c r="D22" s="11" t="s">
        <v>25</v>
      </c>
      <c r="E22" s="13" t="s">
        <v>19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12</v>
      </c>
      <c r="B23" s="10" t="s">
        <v>24</v>
      </c>
      <c r="C23" s="10">
        <v>14</v>
      </c>
      <c r="D23" s="11" t="s">
        <v>25</v>
      </c>
      <c r="E23" s="13" t="s">
        <v>11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12</v>
      </c>
      <c r="B24" s="10" t="s">
        <v>24</v>
      </c>
      <c r="C24" s="10">
        <v>15</v>
      </c>
      <c r="D24" s="11" t="s">
        <v>25</v>
      </c>
      <c r="E24" s="17" t="s">
        <v>12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12</v>
      </c>
      <c r="B25" s="10" t="s">
        <v>24</v>
      </c>
      <c r="C25" s="10">
        <v>16</v>
      </c>
      <c r="D25" s="11" t="s">
        <v>25</v>
      </c>
      <c r="E25" s="17" t="s">
        <v>13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12</v>
      </c>
      <c r="B26" s="10" t="s">
        <v>24</v>
      </c>
      <c r="C26" s="10">
        <v>17</v>
      </c>
      <c r="D26" s="11" t="s">
        <v>25</v>
      </c>
      <c r="E26" s="17" t="s">
        <v>14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12</v>
      </c>
      <c r="B27" s="10" t="s">
        <v>24</v>
      </c>
      <c r="C27" s="10">
        <v>18</v>
      </c>
      <c r="D27" s="11" t="s">
        <v>25</v>
      </c>
      <c r="E27" s="17" t="s">
        <v>15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12</v>
      </c>
      <c r="B28" s="10" t="s">
        <v>24</v>
      </c>
      <c r="C28" s="10">
        <v>19</v>
      </c>
      <c r="D28" s="11" t="s">
        <v>25</v>
      </c>
      <c r="E28" s="17" t="s">
        <v>10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12</v>
      </c>
      <c r="B29" s="10" t="s">
        <v>24</v>
      </c>
      <c r="C29" s="10">
        <v>20</v>
      </c>
      <c r="D29" s="11" t="s">
        <v>25</v>
      </c>
      <c r="E29" s="13" t="s">
        <v>19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12</v>
      </c>
      <c r="B30" s="10" t="s">
        <v>24</v>
      </c>
      <c r="C30" s="10">
        <v>21</v>
      </c>
      <c r="D30" s="11" t="s">
        <v>25</v>
      </c>
      <c r="E30" s="13" t="s">
        <v>11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12</v>
      </c>
      <c r="B31" s="10" t="s">
        <v>24</v>
      </c>
      <c r="C31" s="10">
        <v>22</v>
      </c>
      <c r="D31" s="11" t="s">
        <v>25</v>
      </c>
      <c r="E31" s="17" t="s">
        <v>12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12</v>
      </c>
      <c r="B32" s="10" t="s">
        <v>24</v>
      </c>
      <c r="C32" s="10">
        <v>23</v>
      </c>
      <c r="D32" s="11" t="s">
        <v>25</v>
      </c>
      <c r="E32" s="17" t="s">
        <v>13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12</v>
      </c>
      <c r="B33" s="10" t="s">
        <v>24</v>
      </c>
      <c r="C33" s="10">
        <v>24</v>
      </c>
      <c r="D33" s="11" t="s">
        <v>25</v>
      </c>
      <c r="E33" s="17" t="s">
        <v>14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12</v>
      </c>
      <c r="B34" s="10" t="s">
        <v>24</v>
      </c>
      <c r="C34" s="10">
        <v>25</v>
      </c>
      <c r="D34" s="11" t="s">
        <v>25</v>
      </c>
      <c r="E34" s="17" t="s">
        <v>15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12</v>
      </c>
      <c r="B35" s="10" t="s">
        <v>24</v>
      </c>
      <c r="C35" s="10">
        <v>26</v>
      </c>
      <c r="D35" s="11" t="s">
        <v>25</v>
      </c>
      <c r="E35" s="17" t="s">
        <v>10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12</v>
      </c>
      <c r="B36" s="10" t="s">
        <v>24</v>
      </c>
      <c r="C36" s="10">
        <v>27</v>
      </c>
      <c r="D36" s="11" t="s">
        <v>25</v>
      </c>
      <c r="E36" s="13" t="s">
        <v>19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12</v>
      </c>
      <c r="B37" s="10" t="s">
        <v>24</v>
      </c>
      <c r="C37" s="10">
        <v>28</v>
      </c>
      <c r="D37" s="11" t="s">
        <v>25</v>
      </c>
      <c r="E37" s="13" t="s">
        <v>11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12</v>
      </c>
      <c r="B38" s="10" t="s">
        <v>24</v>
      </c>
      <c r="C38" s="10">
        <v>29</v>
      </c>
      <c r="D38" s="11" t="s">
        <v>25</v>
      </c>
      <c r="E38" s="17" t="s">
        <v>12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12</v>
      </c>
      <c r="B39" s="10" t="s">
        <v>24</v>
      </c>
      <c r="C39" s="10">
        <v>30</v>
      </c>
      <c r="D39" s="11" t="s">
        <v>25</v>
      </c>
      <c r="E39" s="17" t="s">
        <v>13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>
        <f t="shared" si="0"/>
        <v>12</v>
      </c>
      <c r="B40" s="15" t="s">
        <v>24</v>
      </c>
      <c r="C40" s="15">
        <v>31</v>
      </c>
      <c r="D40" s="16" t="s">
        <v>25</v>
      </c>
      <c r="E40" s="38" t="s">
        <v>14</v>
      </c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92">
        <f>COUNTA(C10:C40)</f>
        <v>31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93">
        <f>SUM(S42:S43)</f>
        <v>8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94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31</v>
      </c>
      <c r="F47" s="97"/>
      <c r="G47" s="75">
        <f>E42-G46</f>
        <v>31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32DF2683-23F6-41BE-B2A7-B9BAC71F8F5A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0E861-BFDE-4F1C-8216-CD0F293C5ECD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9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1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188"/>
      <c r="F3" s="2"/>
      <c r="G3" s="8"/>
      <c r="I3" s="7" t="s">
        <v>22</v>
      </c>
      <c r="J3" s="186">
        <v>8</v>
      </c>
      <c r="K3" s="187" t="s">
        <v>23</v>
      </c>
      <c r="L3" s="186">
        <v>1</v>
      </c>
      <c r="M3" s="3" t="s">
        <v>24</v>
      </c>
      <c r="P3" s="2"/>
    </row>
    <row r="4" spans="1:27" ht="6" customHeight="1">
      <c r="E4" s="1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1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89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9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1</v>
      </c>
      <c r="B10" s="26" t="s">
        <v>24</v>
      </c>
      <c r="C10" s="26">
        <v>1</v>
      </c>
      <c r="D10" s="27" t="s">
        <v>25</v>
      </c>
      <c r="E10" s="42" t="s">
        <v>51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1</v>
      </c>
      <c r="B11" s="10" t="s">
        <v>24</v>
      </c>
      <c r="C11" s="10">
        <v>2</v>
      </c>
      <c r="D11" s="11" t="s">
        <v>25</v>
      </c>
      <c r="E11" s="17" t="s">
        <v>52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1</v>
      </c>
      <c r="B12" s="10" t="s">
        <v>24</v>
      </c>
      <c r="C12" s="10">
        <v>3</v>
      </c>
      <c r="D12" s="11" t="s">
        <v>25</v>
      </c>
      <c r="E12" s="13" t="s">
        <v>97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1</v>
      </c>
      <c r="B13" s="10" t="s">
        <v>24</v>
      </c>
      <c r="C13" s="10">
        <v>4</v>
      </c>
      <c r="D13" s="11" t="s">
        <v>25</v>
      </c>
      <c r="E13" s="13" t="s">
        <v>11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1</v>
      </c>
      <c r="B14" s="10" t="s">
        <v>24</v>
      </c>
      <c r="C14" s="10">
        <v>5</v>
      </c>
      <c r="D14" s="11" t="s">
        <v>25</v>
      </c>
      <c r="E14" s="17" t="s">
        <v>12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1</v>
      </c>
      <c r="B15" s="10" t="s">
        <v>24</v>
      </c>
      <c r="C15" s="10">
        <v>6</v>
      </c>
      <c r="D15" s="11" t="s">
        <v>25</v>
      </c>
      <c r="E15" s="17" t="s">
        <v>13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1</v>
      </c>
      <c r="B16" s="10" t="s">
        <v>24</v>
      </c>
      <c r="C16" s="10">
        <v>7</v>
      </c>
      <c r="D16" s="11" t="s">
        <v>25</v>
      </c>
      <c r="E16" s="17" t="s">
        <v>14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1</v>
      </c>
      <c r="B17" s="10" t="s">
        <v>24</v>
      </c>
      <c r="C17" s="10">
        <v>8</v>
      </c>
      <c r="D17" s="11" t="s">
        <v>25</v>
      </c>
      <c r="E17" s="17" t="s">
        <v>15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1</v>
      </c>
      <c r="B18" s="10" t="s">
        <v>24</v>
      </c>
      <c r="C18" s="10">
        <v>9</v>
      </c>
      <c r="D18" s="11" t="s">
        <v>25</v>
      </c>
      <c r="E18" s="17" t="s">
        <v>10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1</v>
      </c>
      <c r="B19" s="10" t="s">
        <v>24</v>
      </c>
      <c r="C19" s="10">
        <v>10</v>
      </c>
      <c r="D19" s="11" t="s">
        <v>25</v>
      </c>
      <c r="E19" s="13" t="s">
        <v>19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1</v>
      </c>
      <c r="B20" s="10" t="s">
        <v>24</v>
      </c>
      <c r="C20" s="10">
        <v>11</v>
      </c>
      <c r="D20" s="11" t="s">
        <v>25</v>
      </c>
      <c r="E20" s="13" t="s">
        <v>11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1</v>
      </c>
      <c r="B21" s="10" t="s">
        <v>24</v>
      </c>
      <c r="C21" s="10">
        <v>12</v>
      </c>
      <c r="D21" s="11" t="s">
        <v>25</v>
      </c>
      <c r="E21" s="13" t="s">
        <v>12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1</v>
      </c>
      <c r="B22" s="10" t="s">
        <v>24</v>
      </c>
      <c r="C22" s="10">
        <v>13</v>
      </c>
      <c r="D22" s="11" t="s">
        <v>25</v>
      </c>
      <c r="E22" s="17" t="s">
        <v>13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1</v>
      </c>
      <c r="B23" s="10" t="s">
        <v>24</v>
      </c>
      <c r="C23" s="10">
        <v>14</v>
      </c>
      <c r="D23" s="11" t="s">
        <v>25</v>
      </c>
      <c r="E23" s="17" t="s">
        <v>14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1</v>
      </c>
      <c r="B24" s="10" t="s">
        <v>24</v>
      </c>
      <c r="C24" s="10">
        <v>15</v>
      </c>
      <c r="D24" s="11" t="s">
        <v>25</v>
      </c>
      <c r="E24" s="17" t="s">
        <v>15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1</v>
      </c>
      <c r="B25" s="10" t="s">
        <v>24</v>
      </c>
      <c r="C25" s="10">
        <v>16</v>
      </c>
      <c r="D25" s="11" t="s">
        <v>25</v>
      </c>
      <c r="E25" s="17" t="s">
        <v>10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1</v>
      </c>
      <c r="B26" s="10" t="s">
        <v>24</v>
      </c>
      <c r="C26" s="10">
        <v>17</v>
      </c>
      <c r="D26" s="11" t="s">
        <v>25</v>
      </c>
      <c r="E26" s="13" t="s">
        <v>19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1</v>
      </c>
      <c r="B27" s="10" t="s">
        <v>24</v>
      </c>
      <c r="C27" s="10">
        <v>18</v>
      </c>
      <c r="D27" s="11" t="s">
        <v>25</v>
      </c>
      <c r="E27" s="13" t="s">
        <v>11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1</v>
      </c>
      <c r="B28" s="10" t="s">
        <v>24</v>
      </c>
      <c r="C28" s="10">
        <v>19</v>
      </c>
      <c r="D28" s="11" t="s">
        <v>25</v>
      </c>
      <c r="E28" s="17" t="s">
        <v>12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1</v>
      </c>
      <c r="B29" s="10" t="s">
        <v>24</v>
      </c>
      <c r="C29" s="10">
        <v>20</v>
      </c>
      <c r="D29" s="11" t="s">
        <v>25</v>
      </c>
      <c r="E29" s="17" t="s">
        <v>13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1</v>
      </c>
      <c r="B30" s="10" t="s">
        <v>24</v>
      </c>
      <c r="C30" s="10">
        <v>21</v>
      </c>
      <c r="D30" s="11" t="s">
        <v>25</v>
      </c>
      <c r="E30" s="17" t="s">
        <v>14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1</v>
      </c>
      <c r="B31" s="10" t="s">
        <v>24</v>
      </c>
      <c r="C31" s="10">
        <v>22</v>
      </c>
      <c r="D31" s="11" t="s">
        <v>25</v>
      </c>
      <c r="E31" s="17" t="s">
        <v>15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1</v>
      </c>
      <c r="B32" s="10" t="s">
        <v>24</v>
      </c>
      <c r="C32" s="10">
        <v>23</v>
      </c>
      <c r="D32" s="11" t="s">
        <v>25</v>
      </c>
      <c r="E32" s="17" t="s">
        <v>10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1</v>
      </c>
      <c r="B33" s="10" t="s">
        <v>24</v>
      </c>
      <c r="C33" s="10">
        <v>24</v>
      </c>
      <c r="D33" s="11" t="s">
        <v>25</v>
      </c>
      <c r="E33" s="13" t="s">
        <v>19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1</v>
      </c>
      <c r="B34" s="10" t="s">
        <v>24</v>
      </c>
      <c r="C34" s="10">
        <v>25</v>
      </c>
      <c r="D34" s="11" t="s">
        <v>25</v>
      </c>
      <c r="E34" s="13" t="s">
        <v>11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1</v>
      </c>
      <c r="B35" s="10" t="s">
        <v>24</v>
      </c>
      <c r="C35" s="10">
        <v>26</v>
      </c>
      <c r="D35" s="11" t="s">
        <v>25</v>
      </c>
      <c r="E35" s="17" t="s">
        <v>12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1</v>
      </c>
      <c r="B36" s="10" t="s">
        <v>24</v>
      </c>
      <c r="C36" s="10">
        <v>27</v>
      </c>
      <c r="D36" s="11" t="s">
        <v>25</v>
      </c>
      <c r="E36" s="17" t="s">
        <v>13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1</v>
      </c>
      <c r="B37" s="10" t="s">
        <v>24</v>
      </c>
      <c r="C37" s="10">
        <v>28</v>
      </c>
      <c r="D37" s="11" t="s">
        <v>25</v>
      </c>
      <c r="E37" s="17" t="s">
        <v>14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1</v>
      </c>
      <c r="B38" s="10" t="s">
        <v>24</v>
      </c>
      <c r="C38" s="10">
        <v>29</v>
      </c>
      <c r="D38" s="11" t="s">
        <v>25</v>
      </c>
      <c r="E38" s="17" t="s">
        <v>15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1</v>
      </c>
      <c r="B39" s="10" t="s">
        <v>24</v>
      </c>
      <c r="C39" s="10">
        <v>30</v>
      </c>
      <c r="D39" s="11" t="s">
        <v>25</v>
      </c>
      <c r="E39" s="17" t="s">
        <v>10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>
        <f t="shared" si="0"/>
        <v>1</v>
      </c>
      <c r="B40" s="15" t="s">
        <v>24</v>
      </c>
      <c r="C40" s="15">
        <v>31</v>
      </c>
      <c r="D40" s="16" t="s">
        <v>25</v>
      </c>
      <c r="E40" s="43" t="s">
        <v>19</v>
      </c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92">
        <f>COUNTA(C10:C40)</f>
        <v>31</v>
      </c>
      <c r="F42" s="44"/>
      <c r="S42" s="24">
        <f>COUNTIF(E10:E40,"土")</f>
        <v>5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93">
        <f>SUM(S42:S43)</f>
        <v>9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94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31</v>
      </c>
      <c r="F47" s="97"/>
      <c r="G47" s="75">
        <f>E42-G46</f>
        <v>31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61C60B23-9120-4B79-8342-572981A626FB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10EC-D253-4443-AE61-58099075DF31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9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1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188"/>
      <c r="F3" s="2"/>
      <c r="G3" s="8"/>
      <c r="I3" s="7" t="s">
        <v>22</v>
      </c>
      <c r="J3" s="186">
        <v>8</v>
      </c>
      <c r="K3" s="187" t="s">
        <v>23</v>
      </c>
      <c r="L3" s="186">
        <v>2</v>
      </c>
      <c r="M3" s="3" t="s">
        <v>24</v>
      </c>
      <c r="P3" s="2"/>
    </row>
    <row r="4" spans="1:27" ht="6" customHeight="1">
      <c r="E4" s="1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1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89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9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2</v>
      </c>
      <c r="B10" s="26" t="s">
        <v>24</v>
      </c>
      <c r="C10" s="26">
        <v>1</v>
      </c>
      <c r="D10" s="27" t="s">
        <v>25</v>
      </c>
      <c r="E10" s="28" t="s">
        <v>25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2</v>
      </c>
      <c r="B11" s="10" t="s">
        <v>24</v>
      </c>
      <c r="C11" s="10">
        <v>2</v>
      </c>
      <c r="D11" s="11" t="s">
        <v>25</v>
      </c>
      <c r="E11" s="17" t="s">
        <v>26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2</v>
      </c>
      <c r="B12" s="10" t="s">
        <v>24</v>
      </c>
      <c r="C12" s="10">
        <v>3</v>
      </c>
      <c r="D12" s="11" t="s">
        <v>25</v>
      </c>
      <c r="E12" s="17" t="s">
        <v>98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2</v>
      </c>
      <c r="B13" s="10" t="s">
        <v>24</v>
      </c>
      <c r="C13" s="10">
        <v>4</v>
      </c>
      <c r="D13" s="11" t="s">
        <v>25</v>
      </c>
      <c r="E13" s="17" t="s">
        <v>14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2</v>
      </c>
      <c r="B14" s="10" t="s">
        <v>24</v>
      </c>
      <c r="C14" s="10">
        <v>5</v>
      </c>
      <c r="D14" s="11" t="s">
        <v>25</v>
      </c>
      <c r="E14" s="17" t="s">
        <v>15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2</v>
      </c>
      <c r="B15" s="10" t="s">
        <v>24</v>
      </c>
      <c r="C15" s="10">
        <v>6</v>
      </c>
      <c r="D15" s="11" t="s">
        <v>25</v>
      </c>
      <c r="E15" s="17" t="s">
        <v>10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2</v>
      </c>
      <c r="B16" s="10" t="s">
        <v>24</v>
      </c>
      <c r="C16" s="10">
        <v>7</v>
      </c>
      <c r="D16" s="11" t="s">
        <v>25</v>
      </c>
      <c r="E16" s="13" t="s">
        <v>19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2</v>
      </c>
      <c r="B17" s="10" t="s">
        <v>24</v>
      </c>
      <c r="C17" s="10">
        <v>8</v>
      </c>
      <c r="D17" s="11" t="s">
        <v>25</v>
      </c>
      <c r="E17" s="13" t="s">
        <v>11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2</v>
      </c>
      <c r="B18" s="10" t="s">
        <v>24</v>
      </c>
      <c r="C18" s="10">
        <v>9</v>
      </c>
      <c r="D18" s="11" t="s">
        <v>25</v>
      </c>
      <c r="E18" s="17" t="s">
        <v>12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2</v>
      </c>
      <c r="B19" s="10" t="s">
        <v>24</v>
      </c>
      <c r="C19" s="10">
        <v>10</v>
      </c>
      <c r="D19" s="11" t="s">
        <v>25</v>
      </c>
      <c r="E19" s="17" t="s">
        <v>13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2</v>
      </c>
      <c r="B20" s="10" t="s">
        <v>24</v>
      </c>
      <c r="C20" s="10">
        <v>11</v>
      </c>
      <c r="D20" s="11" t="s">
        <v>25</v>
      </c>
      <c r="E20" s="13" t="s">
        <v>14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2</v>
      </c>
      <c r="B21" s="10" t="s">
        <v>24</v>
      </c>
      <c r="C21" s="10">
        <v>12</v>
      </c>
      <c r="D21" s="11" t="s">
        <v>25</v>
      </c>
      <c r="E21" s="17" t="s">
        <v>15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2</v>
      </c>
      <c r="B22" s="10" t="s">
        <v>24</v>
      </c>
      <c r="C22" s="10">
        <v>13</v>
      </c>
      <c r="D22" s="11" t="s">
        <v>25</v>
      </c>
      <c r="E22" s="17" t="s">
        <v>10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2</v>
      </c>
      <c r="B23" s="10" t="s">
        <v>24</v>
      </c>
      <c r="C23" s="10">
        <v>14</v>
      </c>
      <c r="D23" s="11" t="s">
        <v>25</v>
      </c>
      <c r="E23" s="13" t="s">
        <v>19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2</v>
      </c>
      <c r="B24" s="10" t="s">
        <v>24</v>
      </c>
      <c r="C24" s="10">
        <v>15</v>
      </c>
      <c r="D24" s="11" t="s">
        <v>25</v>
      </c>
      <c r="E24" s="13" t="s">
        <v>11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2</v>
      </c>
      <c r="B25" s="10" t="s">
        <v>24</v>
      </c>
      <c r="C25" s="10">
        <v>16</v>
      </c>
      <c r="D25" s="11" t="s">
        <v>25</v>
      </c>
      <c r="E25" s="17" t="s">
        <v>12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2</v>
      </c>
      <c r="B26" s="10" t="s">
        <v>24</v>
      </c>
      <c r="C26" s="10">
        <v>17</v>
      </c>
      <c r="D26" s="11" t="s">
        <v>25</v>
      </c>
      <c r="E26" s="17" t="s">
        <v>13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2</v>
      </c>
      <c r="B27" s="10" t="s">
        <v>24</v>
      </c>
      <c r="C27" s="10">
        <v>18</v>
      </c>
      <c r="D27" s="11" t="s">
        <v>25</v>
      </c>
      <c r="E27" s="17" t="s">
        <v>14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2</v>
      </c>
      <c r="B28" s="10" t="s">
        <v>24</v>
      </c>
      <c r="C28" s="10">
        <v>19</v>
      </c>
      <c r="D28" s="11" t="s">
        <v>25</v>
      </c>
      <c r="E28" s="17" t="s">
        <v>15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2</v>
      </c>
      <c r="B29" s="10" t="s">
        <v>24</v>
      </c>
      <c r="C29" s="10">
        <v>20</v>
      </c>
      <c r="D29" s="11" t="s">
        <v>25</v>
      </c>
      <c r="E29" s="17" t="s">
        <v>10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2</v>
      </c>
      <c r="B30" s="10" t="s">
        <v>24</v>
      </c>
      <c r="C30" s="10">
        <v>21</v>
      </c>
      <c r="D30" s="11" t="s">
        <v>25</v>
      </c>
      <c r="E30" s="13" t="s">
        <v>19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2</v>
      </c>
      <c r="B31" s="10" t="s">
        <v>24</v>
      </c>
      <c r="C31" s="10">
        <v>22</v>
      </c>
      <c r="D31" s="11" t="s">
        <v>25</v>
      </c>
      <c r="E31" s="13" t="s">
        <v>11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2</v>
      </c>
      <c r="B32" s="10" t="s">
        <v>24</v>
      </c>
      <c r="C32" s="10">
        <v>23</v>
      </c>
      <c r="D32" s="11" t="s">
        <v>25</v>
      </c>
      <c r="E32" s="13" t="s">
        <v>12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2</v>
      </c>
      <c r="B33" s="10" t="s">
        <v>24</v>
      </c>
      <c r="C33" s="10">
        <v>24</v>
      </c>
      <c r="D33" s="11" t="s">
        <v>25</v>
      </c>
      <c r="E33" s="17" t="s">
        <v>13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2</v>
      </c>
      <c r="B34" s="10" t="s">
        <v>24</v>
      </c>
      <c r="C34" s="10">
        <v>25</v>
      </c>
      <c r="D34" s="11" t="s">
        <v>25</v>
      </c>
      <c r="E34" s="17" t="s">
        <v>14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2</v>
      </c>
      <c r="B35" s="10" t="s">
        <v>24</v>
      </c>
      <c r="C35" s="10">
        <v>26</v>
      </c>
      <c r="D35" s="11" t="s">
        <v>25</v>
      </c>
      <c r="E35" s="17" t="s">
        <v>15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2</v>
      </c>
      <c r="B36" s="10" t="s">
        <v>24</v>
      </c>
      <c r="C36" s="10">
        <v>27</v>
      </c>
      <c r="D36" s="11" t="s">
        <v>25</v>
      </c>
      <c r="E36" s="17" t="s">
        <v>10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2</v>
      </c>
      <c r="B37" s="10" t="s">
        <v>24</v>
      </c>
      <c r="C37" s="10">
        <v>28</v>
      </c>
      <c r="D37" s="11" t="s">
        <v>25</v>
      </c>
      <c r="E37" s="13" t="s">
        <v>19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/>
      <c r="B38" s="10" t="s">
        <v>24</v>
      </c>
      <c r="C38" s="10"/>
      <c r="D38" s="11" t="s">
        <v>25</v>
      </c>
      <c r="E38" s="17"/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/>
      <c r="B39" s="10" t="s">
        <v>24</v>
      </c>
      <c r="C39" s="10"/>
      <c r="D39" s="11" t="s">
        <v>25</v>
      </c>
      <c r="E39" s="17"/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/>
      <c r="B40" s="15" t="s">
        <v>24</v>
      </c>
      <c r="C40" s="15"/>
      <c r="D40" s="16" t="s">
        <v>25</v>
      </c>
      <c r="E40" s="38"/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92">
        <f>COUNTA(C10:C40)</f>
        <v>28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93">
        <f>SUM(S42:S43)</f>
        <v>8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94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28</v>
      </c>
      <c r="F47" s="97"/>
      <c r="G47" s="75">
        <f>E42-G46</f>
        <v>28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C559F9E1-CFC3-4DB0-B9F8-F59EBB770926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D38E-2147-4C03-B5E0-EE726E94C098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9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1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188"/>
      <c r="F3" s="2"/>
      <c r="G3" s="8"/>
      <c r="I3" s="7" t="s">
        <v>22</v>
      </c>
      <c r="J3" s="186">
        <v>8</v>
      </c>
      <c r="K3" s="187" t="s">
        <v>23</v>
      </c>
      <c r="L3" s="186">
        <v>3</v>
      </c>
      <c r="M3" s="3" t="s">
        <v>24</v>
      </c>
      <c r="P3" s="2"/>
    </row>
    <row r="4" spans="1:27" ht="6" customHeight="1">
      <c r="E4" s="1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1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89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9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3</v>
      </c>
      <c r="B10" s="26" t="s">
        <v>24</v>
      </c>
      <c r="C10" s="26">
        <v>1</v>
      </c>
      <c r="D10" s="27" t="s">
        <v>25</v>
      </c>
      <c r="E10" s="28" t="s">
        <v>25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3</v>
      </c>
      <c r="B11" s="10" t="s">
        <v>24</v>
      </c>
      <c r="C11" s="10">
        <v>2</v>
      </c>
      <c r="D11" s="11" t="s">
        <v>25</v>
      </c>
      <c r="E11" s="17" t="s">
        <v>26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3</v>
      </c>
      <c r="B12" s="10" t="s">
        <v>24</v>
      </c>
      <c r="C12" s="10">
        <v>3</v>
      </c>
      <c r="D12" s="11" t="s">
        <v>25</v>
      </c>
      <c r="E12" s="17" t="s">
        <v>98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3</v>
      </c>
      <c r="B13" s="10" t="s">
        <v>24</v>
      </c>
      <c r="C13" s="10">
        <v>4</v>
      </c>
      <c r="D13" s="11" t="s">
        <v>25</v>
      </c>
      <c r="E13" s="17" t="s">
        <v>14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3</v>
      </c>
      <c r="B14" s="10" t="s">
        <v>24</v>
      </c>
      <c r="C14" s="10">
        <v>5</v>
      </c>
      <c r="D14" s="11" t="s">
        <v>25</v>
      </c>
      <c r="E14" s="17" t="s">
        <v>15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3</v>
      </c>
      <c r="B15" s="10" t="s">
        <v>24</v>
      </c>
      <c r="C15" s="10">
        <v>6</v>
      </c>
      <c r="D15" s="11" t="s">
        <v>25</v>
      </c>
      <c r="E15" s="17" t="s">
        <v>10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3</v>
      </c>
      <c r="B16" s="10" t="s">
        <v>24</v>
      </c>
      <c r="C16" s="10">
        <v>7</v>
      </c>
      <c r="D16" s="11" t="s">
        <v>25</v>
      </c>
      <c r="E16" s="13" t="s">
        <v>19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3</v>
      </c>
      <c r="B17" s="10" t="s">
        <v>24</v>
      </c>
      <c r="C17" s="10">
        <v>8</v>
      </c>
      <c r="D17" s="11" t="s">
        <v>25</v>
      </c>
      <c r="E17" s="13" t="s">
        <v>11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3</v>
      </c>
      <c r="B18" s="10" t="s">
        <v>24</v>
      </c>
      <c r="C18" s="10">
        <v>9</v>
      </c>
      <c r="D18" s="11" t="s">
        <v>25</v>
      </c>
      <c r="E18" s="17" t="s">
        <v>12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3</v>
      </c>
      <c r="B19" s="10" t="s">
        <v>24</v>
      </c>
      <c r="C19" s="10">
        <v>10</v>
      </c>
      <c r="D19" s="11" t="s">
        <v>25</v>
      </c>
      <c r="E19" s="17" t="s">
        <v>13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3</v>
      </c>
      <c r="B20" s="10" t="s">
        <v>24</v>
      </c>
      <c r="C20" s="10">
        <v>11</v>
      </c>
      <c r="D20" s="11" t="s">
        <v>25</v>
      </c>
      <c r="E20" s="17" t="s">
        <v>14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3</v>
      </c>
      <c r="B21" s="10" t="s">
        <v>24</v>
      </c>
      <c r="C21" s="10">
        <v>12</v>
      </c>
      <c r="D21" s="11" t="s">
        <v>25</v>
      </c>
      <c r="E21" s="17" t="s">
        <v>15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3</v>
      </c>
      <c r="B22" s="10" t="s">
        <v>24</v>
      </c>
      <c r="C22" s="10">
        <v>13</v>
      </c>
      <c r="D22" s="11" t="s">
        <v>25</v>
      </c>
      <c r="E22" s="17" t="s">
        <v>10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3</v>
      </c>
      <c r="B23" s="10" t="s">
        <v>24</v>
      </c>
      <c r="C23" s="10">
        <v>14</v>
      </c>
      <c r="D23" s="11" t="s">
        <v>25</v>
      </c>
      <c r="E23" s="13" t="s">
        <v>19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3</v>
      </c>
      <c r="B24" s="10" t="s">
        <v>24</v>
      </c>
      <c r="C24" s="10">
        <v>15</v>
      </c>
      <c r="D24" s="11" t="s">
        <v>25</v>
      </c>
      <c r="E24" s="13" t="s">
        <v>11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3</v>
      </c>
      <c r="B25" s="10" t="s">
        <v>24</v>
      </c>
      <c r="C25" s="10">
        <v>16</v>
      </c>
      <c r="D25" s="11" t="s">
        <v>25</v>
      </c>
      <c r="E25" s="17" t="s">
        <v>12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3</v>
      </c>
      <c r="B26" s="10" t="s">
        <v>24</v>
      </c>
      <c r="C26" s="10">
        <v>17</v>
      </c>
      <c r="D26" s="11" t="s">
        <v>25</v>
      </c>
      <c r="E26" s="17" t="s">
        <v>13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3</v>
      </c>
      <c r="B27" s="10" t="s">
        <v>24</v>
      </c>
      <c r="C27" s="10">
        <v>18</v>
      </c>
      <c r="D27" s="11" t="s">
        <v>25</v>
      </c>
      <c r="E27" s="17" t="s">
        <v>14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3</v>
      </c>
      <c r="B28" s="10" t="s">
        <v>24</v>
      </c>
      <c r="C28" s="10">
        <v>19</v>
      </c>
      <c r="D28" s="11" t="s">
        <v>25</v>
      </c>
      <c r="E28" s="17" t="s">
        <v>15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3</v>
      </c>
      <c r="B29" s="10" t="s">
        <v>24</v>
      </c>
      <c r="C29" s="10">
        <v>20</v>
      </c>
      <c r="D29" s="11" t="s">
        <v>25</v>
      </c>
      <c r="E29" s="13" t="s">
        <v>10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3</v>
      </c>
      <c r="B30" s="10" t="s">
        <v>24</v>
      </c>
      <c r="C30" s="10">
        <v>21</v>
      </c>
      <c r="D30" s="11" t="s">
        <v>25</v>
      </c>
      <c r="E30" s="13" t="s">
        <v>19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3</v>
      </c>
      <c r="B31" s="10" t="s">
        <v>24</v>
      </c>
      <c r="C31" s="10">
        <v>22</v>
      </c>
      <c r="D31" s="11" t="s">
        <v>25</v>
      </c>
      <c r="E31" s="13" t="s">
        <v>11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3</v>
      </c>
      <c r="B32" s="10" t="s">
        <v>24</v>
      </c>
      <c r="C32" s="10">
        <v>23</v>
      </c>
      <c r="D32" s="11" t="s">
        <v>25</v>
      </c>
      <c r="E32" s="17" t="s">
        <v>12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3</v>
      </c>
      <c r="B33" s="10" t="s">
        <v>24</v>
      </c>
      <c r="C33" s="10">
        <v>24</v>
      </c>
      <c r="D33" s="11" t="s">
        <v>25</v>
      </c>
      <c r="E33" s="17" t="s">
        <v>13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3</v>
      </c>
      <c r="B34" s="10" t="s">
        <v>24</v>
      </c>
      <c r="C34" s="10">
        <v>25</v>
      </c>
      <c r="D34" s="11" t="s">
        <v>25</v>
      </c>
      <c r="E34" s="17" t="s">
        <v>14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3</v>
      </c>
      <c r="B35" s="10" t="s">
        <v>24</v>
      </c>
      <c r="C35" s="10">
        <v>26</v>
      </c>
      <c r="D35" s="11" t="s">
        <v>25</v>
      </c>
      <c r="E35" s="17" t="s">
        <v>15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3</v>
      </c>
      <c r="B36" s="10" t="s">
        <v>24</v>
      </c>
      <c r="C36" s="10">
        <v>27</v>
      </c>
      <c r="D36" s="11" t="s">
        <v>25</v>
      </c>
      <c r="E36" s="17" t="s">
        <v>10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3</v>
      </c>
      <c r="B37" s="10" t="s">
        <v>24</v>
      </c>
      <c r="C37" s="10">
        <v>28</v>
      </c>
      <c r="D37" s="11" t="s">
        <v>25</v>
      </c>
      <c r="E37" s="13" t="s">
        <v>19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3</v>
      </c>
      <c r="B38" s="10" t="s">
        <v>24</v>
      </c>
      <c r="C38" s="10">
        <v>29</v>
      </c>
      <c r="D38" s="11" t="s">
        <v>25</v>
      </c>
      <c r="E38" s="13" t="s">
        <v>11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3</v>
      </c>
      <c r="B39" s="10" t="s">
        <v>24</v>
      </c>
      <c r="C39" s="10">
        <v>30</v>
      </c>
      <c r="D39" s="11" t="s">
        <v>25</v>
      </c>
      <c r="E39" s="17" t="s">
        <v>12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>
        <f t="shared" si="0"/>
        <v>3</v>
      </c>
      <c r="B40" s="15" t="s">
        <v>24</v>
      </c>
      <c r="C40" s="15">
        <v>31</v>
      </c>
      <c r="D40" s="16" t="s">
        <v>25</v>
      </c>
      <c r="E40" s="38" t="s">
        <v>13</v>
      </c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92">
        <f>COUNTA(C10:C40)</f>
        <v>31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93">
        <f>SUM(S42:S43)</f>
        <v>9</v>
      </c>
      <c r="F43" s="44"/>
      <c r="S43" s="24">
        <f>COUNTIF(E10:E40,"日")</f>
        <v>5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94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31</v>
      </c>
      <c r="F47" s="97"/>
      <c r="G47" s="75">
        <f>E42-G46</f>
        <v>31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3928E437-8F90-4909-95A5-C026BCF520D4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5"/>
  <sheetViews>
    <sheetView tabSelected="1" view="pageBreakPreview" zoomScaleNormal="100" zoomScaleSheetLayoutView="100" workbookViewId="0">
      <selection sqref="A1:AB1"/>
    </sheetView>
  </sheetViews>
  <sheetFormatPr defaultRowHeight="20.100000000000001" customHeight="1"/>
  <cols>
    <col min="1" max="2" width="5.125" style="1" customWidth="1"/>
    <col min="3" max="12" width="6.125" style="1" customWidth="1"/>
    <col min="13" max="15" width="7.625" style="1" customWidth="1"/>
    <col min="16" max="23" width="6.125" style="1" customWidth="1"/>
    <col min="24" max="26" width="7.625" style="1" customWidth="1"/>
    <col min="27" max="28" width="6.125" style="1" customWidth="1"/>
    <col min="29" max="34" width="5.625" style="1" customWidth="1"/>
    <col min="35" max="48" width="6.125" style="1" customWidth="1"/>
    <col min="49" max="16384" width="9" style="1"/>
  </cols>
  <sheetData>
    <row r="1" spans="1:28" ht="21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</row>
    <row r="2" spans="1:28" ht="6" customHeight="1">
      <c r="A2" s="116"/>
      <c r="B2" s="117"/>
      <c r="C2" s="114"/>
      <c r="D2" s="114"/>
      <c r="E2" s="115"/>
      <c r="F2" s="115"/>
      <c r="G2" s="114"/>
      <c r="H2" s="114"/>
      <c r="I2" s="114"/>
      <c r="J2" s="114"/>
      <c r="K2" s="114"/>
      <c r="L2" s="114"/>
      <c r="M2" s="114"/>
      <c r="N2" s="114"/>
      <c r="R2" s="114"/>
      <c r="S2" s="114"/>
      <c r="T2" s="114"/>
      <c r="U2" s="114"/>
    </row>
    <row r="3" spans="1:28" ht="20.100000000000001" customHeight="1">
      <c r="A3" s="126" t="s">
        <v>82</v>
      </c>
      <c r="B3" s="126"/>
      <c r="C3" s="128" t="s">
        <v>99</v>
      </c>
      <c r="D3" s="128"/>
      <c r="E3" s="128"/>
      <c r="F3" s="128"/>
      <c r="H3" s="6" t="s">
        <v>83</v>
      </c>
      <c r="I3" s="6"/>
      <c r="J3" s="128" t="s">
        <v>87</v>
      </c>
      <c r="K3" s="128"/>
      <c r="L3" s="128"/>
      <c r="M3" s="128"/>
      <c r="N3" s="128"/>
      <c r="O3" s="128"/>
      <c r="P3" s="128"/>
      <c r="Q3" s="128"/>
      <c r="R3" s="128"/>
      <c r="V3" s="5"/>
    </row>
    <row r="4" spans="1:28" ht="6" customHeight="1">
      <c r="A4" s="114"/>
      <c r="B4" s="114"/>
      <c r="C4" s="114"/>
      <c r="D4" s="114"/>
      <c r="E4" s="115"/>
      <c r="F4" s="115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28" ht="20.100000000000001" customHeight="1">
      <c r="A5" s="130" t="s">
        <v>84</v>
      </c>
      <c r="B5" s="130"/>
      <c r="C5" s="133">
        <v>45292</v>
      </c>
      <c r="D5" s="133"/>
      <c r="E5" s="133"/>
      <c r="F5" s="133"/>
      <c r="H5" s="131" t="s">
        <v>85</v>
      </c>
      <c r="I5" s="131"/>
      <c r="J5" s="132">
        <f>C5</f>
        <v>45292</v>
      </c>
      <c r="K5" s="132"/>
      <c r="L5" s="132"/>
      <c r="M5" s="132"/>
      <c r="N5" s="131" t="s">
        <v>21</v>
      </c>
      <c r="O5" s="133">
        <v>45658</v>
      </c>
      <c r="P5" s="133"/>
      <c r="Q5" s="133"/>
      <c r="R5" s="133"/>
      <c r="Z5" s="47"/>
      <c r="AA5" s="129" t="s">
        <v>86</v>
      </c>
      <c r="AB5" s="129"/>
    </row>
    <row r="6" spans="1:28" ht="20.100000000000001" customHeight="1" thickBot="1">
      <c r="A6" s="2"/>
      <c r="B6" s="2"/>
      <c r="C6" s="2"/>
      <c r="D6" s="2"/>
      <c r="G6" s="2"/>
      <c r="H6" s="2"/>
      <c r="I6" s="2"/>
      <c r="J6" s="2"/>
      <c r="K6" s="2"/>
      <c r="L6" s="2"/>
      <c r="M6" s="2"/>
      <c r="N6" s="2"/>
      <c r="R6" s="2"/>
      <c r="S6" s="2"/>
      <c r="T6" s="2"/>
      <c r="U6" s="2"/>
    </row>
    <row r="7" spans="1:28" ht="20.100000000000001" customHeight="1" thickBot="1">
      <c r="A7" s="118" t="s">
        <v>69</v>
      </c>
      <c r="B7" s="119"/>
      <c r="C7" s="119" t="s">
        <v>16</v>
      </c>
      <c r="D7" s="119"/>
      <c r="E7" s="66" t="s">
        <v>62</v>
      </c>
      <c r="F7" s="82"/>
      <c r="G7" s="174" t="s">
        <v>93</v>
      </c>
      <c r="H7" s="175"/>
      <c r="I7" s="175"/>
      <c r="J7" s="175"/>
      <c r="K7" s="175"/>
      <c r="L7" s="175"/>
      <c r="M7" s="175"/>
      <c r="N7" s="175"/>
      <c r="O7" s="175"/>
      <c r="P7" s="175"/>
      <c r="Q7" s="176"/>
      <c r="R7" s="174" t="s">
        <v>94</v>
      </c>
      <c r="S7" s="175"/>
      <c r="T7" s="175"/>
      <c r="U7" s="175"/>
      <c r="V7" s="175"/>
      <c r="W7" s="175"/>
      <c r="X7" s="175"/>
      <c r="Y7" s="175"/>
      <c r="Z7" s="175"/>
      <c r="AA7" s="175"/>
      <c r="AB7" s="176"/>
    </row>
    <row r="8" spans="1:28" ht="39" customHeight="1" thickTop="1">
      <c r="A8" s="121"/>
      <c r="B8" s="74"/>
      <c r="C8" s="74"/>
      <c r="D8" s="74"/>
      <c r="E8" s="73"/>
      <c r="F8" s="97"/>
      <c r="G8" s="169" t="s">
        <v>36</v>
      </c>
      <c r="H8" s="167"/>
      <c r="I8" s="168" t="s">
        <v>1</v>
      </c>
      <c r="J8" s="167"/>
      <c r="K8" s="168" t="s">
        <v>47</v>
      </c>
      <c r="L8" s="167"/>
      <c r="M8" s="168" t="s">
        <v>5</v>
      </c>
      <c r="N8" s="167"/>
      <c r="O8" s="179" t="s">
        <v>92</v>
      </c>
      <c r="P8" s="180" t="s">
        <v>68</v>
      </c>
      <c r="Q8" s="181"/>
      <c r="R8" s="182" t="s">
        <v>36</v>
      </c>
      <c r="S8" s="183"/>
      <c r="T8" s="184" t="s">
        <v>1</v>
      </c>
      <c r="U8" s="183"/>
      <c r="V8" s="184" t="s">
        <v>47</v>
      </c>
      <c r="W8" s="183"/>
      <c r="X8" s="184" t="s">
        <v>5</v>
      </c>
      <c r="Y8" s="183"/>
      <c r="Z8" s="179" t="s">
        <v>92</v>
      </c>
      <c r="AA8" s="172" t="s">
        <v>68</v>
      </c>
      <c r="AB8" s="173"/>
    </row>
    <row r="9" spans="1:28" ht="20.100000000000001" customHeight="1" thickBot="1">
      <c r="A9" s="122"/>
      <c r="B9" s="109"/>
      <c r="C9" s="124" t="s">
        <v>2</v>
      </c>
      <c r="D9" s="124" t="s">
        <v>3</v>
      </c>
      <c r="E9" s="124" t="s">
        <v>2</v>
      </c>
      <c r="F9" s="125" t="s">
        <v>3</v>
      </c>
      <c r="G9" s="171" t="s">
        <v>20</v>
      </c>
      <c r="H9" s="124" t="s">
        <v>3</v>
      </c>
      <c r="I9" s="124" t="s">
        <v>2</v>
      </c>
      <c r="J9" s="124" t="s">
        <v>3</v>
      </c>
      <c r="K9" s="124" t="s">
        <v>2</v>
      </c>
      <c r="L9" s="124" t="s">
        <v>3</v>
      </c>
      <c r="M9" s="124" t="s">
        <v>2</v>
      </c>
      <c r="N9" s="124" t="s">
        <v>3</v>
      </c>
      <c r="O9" s="166" t="s">
        <v>2</v>
      </c>
      <c r="P9" s="177" t="s">
        <v>28</v>
      </c>
      <c r="Q9" s="178" t="s">
        <v>70</v>
      </c>
      <c r="R9" s="156" t="s">
        <v>20</v>
      </c>
      <c r="S9" s="157" t="s">
        <v>3</v>
      </c>
      <c r="T9" s="157" t="s">
        <v>2</v>
      </c>
      <c r="U9" s="157" t="s">
        <v>3</v>
      </c>
      <c r="V9" s="157" t="s">
        <v>2</v>
      </c>
      <c r="W9" s="157" t="s">
        <v>3</v>
      </c>
      <c r="X9" s="157" t="s">
        <v>2</v>
      </c>
      <c r="Y9" s="157" t="s">
        <v>3</v>
      </c>
      <c r="Z9" s="166" t="s">
        <v>2</v>
      </c>
      <c r="AA9" s="48" t="s">
        <v>28</v>
      </c>
      <c r="AB9" s="21" t="s">
        <v>70</v>
      </c>
    </row>
    <row r="10" spans="1:28" ht="20.100000000000001" customHeight="1">
      <c r="A10" s="185" t="s">
        <v>65</v>
      </c>
      <c r="B10" s="50" t="s">
        <v>57</v>
      </c>
      <c r="C10" s="60">
        <f>'R7.4'!E42</f>
        <v>30</v>
      </c>
      <c r="D10" s="60">
        <f>C10</f>
        <v>30</v>
      </c>
      <c r="E10" s="60">
        <f>'R7.4'!E43</f>
        <v>8</v>
      </c>
      <c r="F10" s="102">
        <f>E10</f>
        <v>8</v>
      </c>
      <c r="G10" s="170">
        <f>'R7.4'!E46</f>
        <v>0</v>
      </c>
      <c r="H10" s="50">
        <f>G10</f>
        <v>0</v>
      </c>
      <c r="I10" s="104">
        <f>'R7.4'!E47</f>
        <v>30</v>
      </c>
      <c r="J10" s="50">
        <f>I10</f>
        <v>30</v>
      </c>
      <c r="K10" s="105">
        <f>'R7.4'!E49</f>
        <v>0</v>
      </c>
      <c r="L10" s="50">
        <f>K10</f>
        <v>0</v>
      </c>
      <c r="M10" s="106">
        <f>'R7.4'!E50</f>
        <v>0</v>
      </c>
      <c r="N10" s="158">
        <f>ROUND(L10/J10,3)</f>
        <v>0</v>
      </c>
      <c r="O10" s="159">
        <f>'R7.4'!E51</f>
        <v>0</v>
      </c>
      <c r="P10" s="107" t="str">
        <f>IF(M10&gt;=28.5%,"○",IF(M10&lt;28.5%,"×"))</f>
        <v>×</v>
      </c>
      <c r="Q10" s="108" t="str">
        <f>IF(O10&gt;=100%,"○",IF(O10&lt;100%,"×"))</f>
        <v>×</v>
      </c>
      <c r="R10" s="103">
        <f>'R7.4'!G46</f>
        <v>0</v>
      </c>
      <c r="S10" s="50">
        <f>R10</f>
        <v>0</v>
      </c>
      <c r="T10" s="104">
        <f>'R7.4'!G47</f>
        <v>30</v>
      </c>
      <c r="U10" s="50">
        <f>T10</f>
        <v>30</v>
      </c>
      <c r="V10" s="105">
        <f>'R7.4'!G49</f>
        <v>0</v>
      </c>
      <c r="W10" s="50">
        <f>V10</f>
        <v>0</v>
      </c>
      <c r="X10" s="106">
        <f>'R7.4'!G50</f>
        <v>0</v>
      </c>
      <c r="Y10" s="158">
        <f>ROUND(W10/U10,3)</f>
        <v>0</v>
      </c>
      <c r="Z10" s="162">
        <f>'R7.4'!G51</f>
        <v>0</v>
      </c>
      <c r="AA10" s="112" t="str">
        <f>IF(X10&gt;=28.5%,"○",IF(X10&lt;28.5%,"×"))</f>
        <v>×</v>
      </c>
      <c r="AB10" s="108" t="str">
        <f>IF(Z10&gt;=100%,"○",IF(Z10&lt;100%,"×"))</f>
        <v>×</v>
      </c>
    </row>
    <row r="11" spans="1:28" ht="20.100000000000001" customHeight="1">
      <c r="A11" s="83"/>
      <c r="B11" s="4" t="s">
        <v>71</v>
      </c>
      <c r="C11" s="4">
        <f>'R7.5'!E42</f>
        <v>31</v>
      </c>
      <c r="D11" s="4">
        <f t="shared" ref="D11:H21" si="0">D10+C11</f>
        <v>61</v>
      </c>
      <c r="E11" s="54">
        <f>'R7.5'!E43</f>
        <v>9</v>
      </c>
      <c r="F11" s="84">
        <f t="shared" ref="F11:F21" si="1">F10+E11</f>
        <v>17</v>
      </c>
      <c r="G11" s="55">
        <f>'R7.5'!E46</f>
        <v>0</v>
      </c>
      <c r="H11" s="4">
        <f t="shared" si="0"/>
        <v>0</v>
      </c>
      <c r="I11" s="56">
        <f>'R7.5'!E47</f>
        <v>31</v>
      </c>
      <c r="J11" s="4">
        <f t="shared" ref="J11:L21" si="2">J10+I11</f>
        <v>61</v>
      </c>
      <c r="K11" s="57">
        <f>'R7.5'!E49</f>
        <v>0</v>
      </c>
      <c r="L11" s="4">
        <f t="shared" si="2"/>
        <v>0</v>
      </c>
      <c r="M11" s="51">
        <f>'R7.5'!E50</f>
        <v>0</v>
      </c>
      <c r="N11" s="52">
        <f t="shared" ref="N11:N21" si="3">ROUND(L11/J11,3)</f>
        <v>0</v>
      </c>
      <c r="O11" s="160">
        <f>'R7.5'!E51</f>
        <v>0</v>
      </c>
      <c r="P11" s="98" t="str">
        <f>IF(M11&gt;=28.5%,"○",IF(M11&lt;28.5%,"×"))</f>
        <v>×</v>
      </c>
      <c r="Q11" s="99" t="str">
        <f>IF(O11&gt;=100%,"○",IF(O11&lt;100%,"×"))</f>
        <v>×</v>
      </c>
      <c r="R11" s="90">
        <f>'R7.5'!G46</f>
        <v>0</v>
      </c>
      <c r="S11" s="4">
        <f t="shared" ref="S11:S21" si="4">S10+R11</f>
        <v>0</v>
      </c>
      <c r="T11" s="56">
        <f>'R7.5'!G47</f>
        <v>31</v>
      </c>
      <c r="U11" s="4">
        <f t="shared" ref="U11:U21" si="5">U10+T11</f>
        <v>61</v>
      </c>
      <c r="V11" s="57">
        <f>'R7.5'!G49</f>
        <v>0</v>
      </c>
      <c r="W11" s="4">
        <f t="shared" ref="W11:W21" si="6">W10+V11</f>
        <v>0</v>
      </c>
      <c r="X11" s="51">
        <f>'R7.5'!G50</f>
        <v>0</v>
      </c>
      <c r="Y11" s="52">
        <f t="shared" ref="Y11:Y21" si="7">ROUND(W11/U11,3)</f>
        <v>0</v>
      </c>
      <c r="Z11" s="163">
        <f>'R7.5'!G51</f>
        <v>0</v>
      </c>
      <c r="AA11" s="49" t="str">
        <f>IF(X11&gt;=28.5%,"○",IF(X11&lt;28.5%,"×"))</f>
        <v>×</v>
      </c>
      <c r="AB11" s="99" t="str">
        <f>IF(Z11&gt;=100%,"○",IF(Z11&lt;100%,"×"))</f>
        <v>×</v>
      </c>
    </row>
    <row r="12" spans="1:28" ht="20.100000000000001" customHeight="1">
      <c r="A12" s="83"/>
      <c r="B12" s="4" t="s">
        <v>72</v>
      </c>
      <c r="C12" s="4">
        <f>'R7.6'!E42</f>
        <v>30</v>
      </c>
      <c r="D12" s="4">
        <f t="shared" si="0"/>
        <v>91</v>
      </c>
      <c r="E12" s="54">
        <f>'R7.6'!E43</f>
        <v>9</v>
      </c>
      <c r="F12" s="84">
        <f t="shared" si="1"/>
        <v>26</v>
      </c>
      <c r="G12" s="55">
        <f>'R7.6'!E46</f>
        <v>0</v>
      </c>
      <c r="H12" s="4">
        <f t="shared" si="0"/>
        <v>0</v>
      </c>
      <c r="I12" s="56">
        <f>'R7.6'!E47</f>
        <v>30</v>
      </c>
      <c r="J12" s="4">
        <f t="shared" si="2"/>
        <v>91</v>
      </c>
      <c r="K12" s="57">
        <f>'R7.6'!E49</f>
        <v>0</v>
      </c>
      <c r="L12" s="4">
        <f t="shared" si="2"/>
        <v>0</v>
      </c>
      <c r="M12" s="51">
        <f>'R7.6'!E50</f>
        <v>0</v>
      </c>
      <c r="N12" s="52">
        <f t="shared" si="3"/>
        <v>0</v>
      </c>
      <c r="O12" s="160">
        <f>'R7.6'!E51</f>
        <v>0</v>
      </c>
      <c r="P12" s="98" t="str">
        <f t="shared" ref="P12:P21" si="8">IF(M12&gt;=28.5%,"○",IF(M12&lt;28.5%,"×"))</f>
        <v>×</v>
      </c>
      <c r="Q12" s="99" t="str">
        <f t="shared" ref="Q12:Q21" si="9">IF(O12&gt;=100%,"○",IF(O12&lt;100%,"×"))</f>
        <v>×</v>
      </c>
      <c r="R12" s="90">
        <f>'R7.6'!G46</f>
        <v>0</v>
      </c>
      <c r="S12" s="4">
        <f t="shared" si="4"/>
        <v>0</v>
      </c>
      <c r="T12" s="56">
        <f>'R7.6'!G47</f>
        <v>30</v>
      </c>
      <c r="U12" s="4">
        <f t="shared" si="5"/>
        <v>91</v>
      </c>
      <c r="V12" s="57">
        <f>'R7.6'!G49</f>
        <v>0</v>
      </c>
      <c r="W12" s="4">
        <f t="shared" si="6"/>
        <v>0</v>
      </c>
      <c r="X12" s="51">
        <f>'R7.6'!G50</f>
        <v>0</v>
      </c>
      <c r="Y12" s="52">
        <f t="shared" si="7"/>
        <v>0</v>
      </c>
      <c r="Z12" s="163">
        <f>'R7.6'!G51</f>
        <v>0</v>
      </c>
      <c r="AA12" s="49" t="str">
        <f t="shared" ref="AA12:AA21" si="10">IF(X12&gt;=28.5%,"○",IF(X12&lt;28.5%,"×"))</f>
        <v>×</v>
      </c>
      <c r="AB12" s="99" t="str">
        <f t="shared" ref="AB12:AB21" si="11">IF(Z12&gt;=100%,"○",IF(Z12&lt;100%,"×"))</f>
        <v>×</v>
      </c>
    </row>
    <row r="13" spans="1:28" ht="20.100000000000001" customHeight="1">
      <c r="A13" s="83"/>
      <c r="B13" s="4" t="s">
        <v>73</v>
      </c>
      <c r="C13" s="4">
        <f>'R7.7'!E42</f>
        <v>31</v>
      </c>
      <c r="D13" s="4">
        <f t="shared" si="0"/>
        <v>122</v>
      </c>
      <c r="E13" s="54">
        <f>'R7.7'!E43</f>
        <v>8</v>
      </c>
      <c r="F13" s="84">
        <f t="shared" si="1"/>
        <v>34</v>
      </c>
      <c r="G13" s="55">
        <f>'R7.7'!E46</f>
        <v>0</v>
      </c>
      <c r="H13" s="4">
        <f t="shared" si="0"/>
        <v>0</v>
      </c>
      <c r="I13" s="56">
        <f>'R7.7'!E47</f>
        <v>31</v>
      </c>
      <c r="J13" s="4">
        <f t="shared" si="2"/>
        <v>122</v>
      </c>
      <c r="K13" s="57">
        <f>'R7.7'!E49</f>
        <v>0</v>
      </c>
      <c r="L13" s="4">
        <f t="shared" si="2"/>
        <v>0</v>
      </c>
      <c r="M13" s="51">
        <f>'R7.7'!E50</f>
        <v>0</v>
      </c>
      <c r="N13" s="52">
        <f t="shared" si="3"/>
        <v>0</v>
      </c>
      <c r="O13" s="160">
        <f>'R7.7'!E51</f>
        <v>0</v>
      </c>
      <c r="P13" s="98" t="str">
        <f t="shared" si="8"/>
        <v>×</v>
      </c>
      <c r="Q13" s="99" t="str">
        <f t="shared" si="9"/>
        <v>×</v>
      </c>
      <c r="R13" s="90">
        <f>'R7.7'!G46</f>
        <v>0</v>
      </c>
      <c r="S13" s="4">
        <f t="shared" si="4"/>
        <v>0</v>
      </c>
      <c r="T13" s="56">
        <f>'R7.7'!G47</f>
        <v>31</v>
      </c>
      <c r="U13" s="4">
        <f t="shared" si="5"/>
        <v>122</v>
      </c>
      <c r="V13" s="57">
        <f>'R7.7'!G49</f>
        <v>0</v>
      </c>
      <c r="W13" s="4">
        <f t="shared" si="6"/>
        <v>0</v>
      </c>
      <c r="X13" s="51">
        <f>'R7.7'!G50</f>
        <v>0</v>
      </c>
      <c r="Y13" s="52">
        <f t="shared" si="7"/>
        <v>0</v>
      </c>
      <c r="Z13" s="163">
        <f>'R7.7'!G51</f>
        <v>0</v>
      </c>
      <c r="AA13" s="49" t="str">
        <f t="shared" si="10"/>
        <v>×</v>
      </c>
      <c r="AB13" s="99" t="str">
        <f t="shared" si="11"/>
        <v>×</v>
      </c>
    </row>
    <row r="14" spans="1:28" ht="20.100000000000001" customHeight="1">
      <c r="A14" s="83"/>
      <c r="B14" s="4" t="s">
        <v>74</v>
      </c>
      <c r="C14" s="4">
        <f>'R7.8'!E42</f>
        <v>31</v>
      </c>
      <c r="D14" s="4">
        <f t="shared" si="0"/>
        <v>153</v>
      </c>
      <c r="E14" s="54">
        <f>'R7.8'!E43</f>
        <v>10</v>
      </c>
      <c r="F14" s="84">
        <f t="shared" si="1"/>
        <v>44</v>
      </c>
      <c r="G14" s="55">
        <f>'R7.8'!E46</f>
        <v>0</v>
      </c>
      <c r="H14" s="4">
        <f t="shared" si="0"/>
        <v>0</v>
      </c>
      <c r="I14" s="56">
        <f>'R7.8'!E47</f>
        <v>31</v>
      </c>
      <c r="J14" s="4">
        <f t="shared" si="2"/>
        <v>153</v>
      </c>
      <c r="K14" s="57">
        <f>'R7.8'!E49</f>
        <v>0</v>
      </c>
      <c r="L14" s="4">
        <f t="shared" si="2"/>
        <v>0</v>
      </c>
      <c r="M14" s="51">
        <f>'R7.8'!E50</f>
        <v>0</v>
      </c>
      <c r="N14" s="52">
        <f t="shared" si="3"/>
        <v>0</v>
      </c>
      <c r="O14" s="160">
        <f>'R7.8'!E51</f>
        <v>0</v>
      </c>
      <c r="P14" s="98" t="str">
        <f t="shared" si="8"/>
        <v>×</v>
      </c>
      <c r="Q14" s="99" t="str">
        <f t="shared" si="9"/>
        <v>×</v>
      </c>
      <c r="R14" s="90">
        <f>'R7.8'!G46</f>
        <v>0</v>
      </c>
      <c r="S14" s="4">
        <f t="shared" si="4"/>
        <v>0</v>
      </c>
      <c r="T14" s="56">
        <f>'R7.8'!G47</f>
        <v>31</v>
      </c>
      <c r="U14" s="4">
        <f t="shared" si="5"/>
        <v>153</v>
      </c>
      <c r="V14" s="57">
        <f>'R7.8'!G49</f>
        <v>0</v>
      </c>
      <c r="W14" s="4">
        <f t="shared" si="6"/>
        <v>0</v>
      </c>
      <c r="X14" s="51">
        <f>'R7.8'!G50</f>
        <v>0</v>
      </c>
      <c r="Y14" s="52">
        <f t="shared" si="7"/>
        <v>0</v>
      </c>
      <c r="Z14" s="163">
        <f>'R7.8'!G51</f>
        <v>0</v>
      </c>
      <c r="AA14" s="49" t="str">
        <f t="shared" si="10"/>
        <v>×</v>
      </c>
      <c r="AB14" s="99" t="str">
        <f t="shared" si="11"/>
        <v>×</v>
      </c>
    </row>
    <row r="15" spans="1:28" ht="20.100000000000001" customHeight="1">
      <c r="A15" s="83"/>
      <c r="B15" s="4" t="s">
        <v>75</v>
      </c>
      <c r="C15" s="4">
        <f>'R7.9'!E42</f>
        <v>30</v>
      </c>
      <c r="D15" s="4">
        <f t="shared" si="0"/>
        <v>183</v>
      </c>
      <c r="E15" s="54">
        <f>'R7.9'!E43</f>
        <v>8</v>
      </c>
      <c r="F15" s="84">
        <f t="shared" si="1"/>
        <v>52</v>
      </c>
      <c r="G15" s="55">
        <f>'R7.9'!E46</f>
        <v>0</v>
      </c>
      <c r="H15" s="4">
        <f t="shared" si="0"/>
        <v>0</v>
      </c>
      <c r="I15" s="56">
        <f>'R7.9'!E47</f>
        <v>30</v>
      </c>
      <c r="J15" s="4">
        <f t="shared" si="2"/>
        <v>183</v>
      </c>
      <c r="K15" s="57">
        <f>'R7.9'!E49</f>
        <v>0</v>
      </c>
      <c r="L15" s="4">
        <f t="shared" si="2"/>
        <v>0</v>
      </c>
      <c r="M15" s="51">
        <f>'R7.9'!E50</f>
        <v>0</v>
      </c>
      <c r="N15" s="52">
        <f t="shared" si="3"/>
        <v>0</v>
      </c>
      <c r="O15" s="160">
        <f>'R7.9'!E51</f>
        <v>0</v>
      </c>
      <c r="P15" s="98" t="str">
        <f t="shared" si="8"/>
        <v>×</v>
      </c>
      <c r="Q15" s="99" t="str">
        <f t="shared" si="9"/>
        <v>×</v>
      </c>
      <c r="R15" s="90">
        <f>'R7.9'!G46</f>
        <v>0</v>
      </c>
      <c r="S15" s="4">
        <f t="shared" si="4"/>
        <v>0</v>
      </c>
      <c r="T15" s="56">
        <f>'R7.9'!G47</f>
        <v>30</v>
      </c>
      <c r="U15" s="4">
        <f t="shared" si="5"/>
        <v>183</v>
      </c>
      <c r="V15" s="57">
        <f>'R7.9'!G49</f>
        <v>0</v>
      </c>
      <c r="W15" s="4">
        <f t="shared" si="6"/>
        <v>0</v>
      </c>
      <c r="X15" s="51">
        <f>'R7.9'!G50</f>
        <v>0</v>
      </c>
      <c r="Y15" s="52">
        <f t="shared" si="7"/>
        <v>0</v>
      </c>
      <c r="Z15" s="163">
        <f>'R7.9'!G51</f>
        <v>0</v>
      </c>
      <c r="AA15" s="49" t="str">
        <f t="shared" si="10"/>
        <v>×</v>
      </c>
      <c r="AB15" s="99" t="str">
        <f t="shared" si="11"/>
        <v>×</v>
      </c>
    </row>
    <row r="16" spans="1:28" ht="20.100000000000001" customHeight="1">
      <c r="A16" s="83"/>
      <c r="B16" s="4" t="s">
        <v>76</v>
      </c>
      <c r="C16" s="4">
        <f>'R7.10'!E42</f>
        <v>31</v>
      </c>
      <c r="D16" s="4">
        <f t="shared" si="0"/>
        <v>214</v>
      </c>
      <c r="E16" s="54">
        <f>'R7.10'!E43</f>
        <v>8</v>
      </c>
      <c r="F16" s="84">
        <f t="shared" si="1"/>
        <v>60</v>
      </c>
      <c r="G16" s="55">
        <f>'R7.10'!E46</f>
        <v>0</v>
      </c>
      <c r="H16" s="4">
        <f t="shared" si="0"/>
        <v>0</v>
      </c>
      <c r="I16" s="56">
        <f>'R7.10'!E47</f>
        <v>31</v>
      </c>
      <c r="J16" s="4">
        <f t="shared" si="2"/>
        <v>214</v>
      </c>
      <c r="K16" s="57">
        <f>'R7.10'!E49</f>
        <v>0</v>
      </c>
      <c r="L16" s="4">
        <f t="shared" si="2"/>
        <v>0</v>
      </c>
      <c r="M16" s="51">
        <f>'R7.10'!E50</f>
        <v>0</v>
      </c>
      <c r="N16" s="52">
        <f t="shared" si="3"/>
        <v>0</v>
      </c>
      <c r="O16" s="160">
        <f>'R7.10'!E51</f>
        <v>0</v>
      </c>
      <c r="P16" s="98" t="str">
        <f t="shared" si="8"/>
        <v>×</v>
      </c>
      <c r="Q16" s="99" t="str">
        <f t="shared" si="9"/>
        <v>×</v>
      </c>
      <c r="R16" s="90">
        <f>'R7.10'!G46</f>
        <v>0</v>
      </c>
      <c r="S16" s="4">
        <f t="shared" si="4"/>
        <v>0</v>
      </c>
      <c r="T16" s="56">
        <f>'R7.10'!G47</f>
        <v>31</v>
      </c>
      <c r="U16" s="4">
        <f t="shared" si="5"/>
        <v>214</v>
      </c>
      <c r="V16" s="57">
        <f>'R7.10'!G49</f>
        <v>0</v>
      </c>
      <c r="W16" s="4">
        <f t="shared" si="6"/>
        <v>0</v>
      </c>
      <c r="X16" s="51">
        <f>'R7.10'!G50</f>
        <v>0</v>
      </c>
      <c r="Y16" s="52">
        <f t="shared" si="7"/>
        <v>0</v>
      </c>
      <c r="Z16" s="163">
        <f>'R7.10'!G51</f>
        <v>0</v>
      </c>
      <c r="AA16" s="49" t="str">
        <f t="shared" si="10"/>
        <v>×</v>
      </c>
      <c r="AB16" s="99" t="str">
        <f t="shared" si="11"/>
        <v>×</v>
      </c>
    </row>
    <row r="17" spans="1:28" ht="20.100000000000001" customHeight="1">
      <c r="A17" s="83"/>
      <c r="B17" s="4" t="s">
        <v>77</v>
      </c>
      <c r="C17" s="4">
        <f>'R7.11'!E42</f>
        <v>30</v>
      </c>
      <c r="D17" s="4">
        <f t="shared" si="0"/>
        <v>244</v>
      </c>
      <c r="E17" s="54">
        <f>'R7.11'!E43</f>
        <v>10</v>
      </c>
      <c r="F17" s="84">
        <f t="shared" si="1"/>
        <v>70</v>
      </c>
      <c r="G17" s="55">
        <f>'R7.11'!E46</f>
        <v>0</v>
      </c>
      <c r="H17" s="4">
        <f t="shared" si="0"/>
        <v>0</v>
      </c>
      <c r="I17" s="56">
        <f>'R7.11'!E47</f>
        <v>30</v>
      </c>
      <c r="J17" s="4">
        <f t="shared" si="2"/>
        <v>244</v>
      </c>
      <c r="K17" s="57">
        <f>'R7.11'!E49</f>
        <v>0</v>
      </c>
      <c r="L17" s="4">
        <f t="shared" si="2"/>
        <v>0</v>
      </c>
      <c r="M17" s="51">
        <f>'R7.11'!E50</f>
        <v>0</v>
      </c>
      <c r="N17" s="52">
        <f t="shared" si="3"/>
        <v>0</v>
      </c>
      <c r="O17" s="160">
        <f>'R7.11'!E51</f>
        <v>0</v>
      </c>
      <c r="P17" s="98" t="str">
        <f t="shared" si="8"/>
        <v>×</v>
      </c>
      <c r="Q17" s="99" t="str">
        <f t="shared" si="9"/>
        <v>×</v>
      </c>
      <c r="R17" s="90">
        <f>'R7.11'!G46</f>
        <v>0</v>
      </c>
      <c r="S17" s="4">
        <f t="shared" si="4"/>
        <v>0</v>
      </c>
      <c r="T17" s="56">
        <f>'R7.11'!G47</f>
        <v>30</v>
      </c>
      <c r="U17" s="4">
        <f t="shared" si="5"/>
        <v>244</v>
      </c>
      <c r="V17" s="57">
        <f>'R7.11'!G49</f>
        <v>0</v>
      </c>
      <c r="W17" s="4">
        <f t="shared" si="6"/>
        <v>0</v>
      </c>
      <c r="X17" s="51">
        <f>'R7.11'!G50</f>
        <v>0</v>
      </c>
      <c r="Y17" s="52">
        <f t="shared" si="7"/>
        <v>0</v>
      </c>
      <c r="Z17" s="163">
        <f>'R7.11'!G51</f>
        <v>0</v>
      </c>
      <c r="AA17" s="49" t="str">
        <f t="shared" si="10"/>
        <v>×</v>
      </c>
      <c r="AB17" s="99" t="str">
        <f t="shared" si="11"/>
        <v>×</v>
      </c>
    </row>
    <row r="18" spans="1:28" ht="20.100000000000001" customHeight="1">
      <c r="A18" s="83"/>
      <c r="B18" s="4" t="s">
        <v>78</v>
      </c>
      <c r="C18" s="4">
        <f>'R7.12'!E42</f>
        <v>31</v>
      </c>
      <c r="D18" s="4">
        <f t="shared" si="0"/>
        <v>275</v>
      </c>
      <c r="E18" s="54">
        <f>'R7.12'!E43</f>
        <v>8</v>
      </c>
      <c r="F18" s="84">
        <f t="shared" si="1"/>
        <v>78</v>
      </c>
      <c r="G18" s="55">
        <f>'R7.12'!E46</f>
        <v>0</v>
      </c>
      <c r="H18" s="4">
        <f t="shared" si="0"/>
        <v>0</v>
      </c>
      <c r="I18" s="56">
        <f>'R7.12'!E47</f>
        <v>31</v>
      </c>
      <c r="J18" s="4">
        <f t="shared" si="2"/>
        <v>275</v>
      </c>
      <c r="K18" s="57">
        <f>'R7.12'!E50</f>
        <v>0</v>
      </c>
      <c r="L18" s="4">
        <f t="shared" si="2"/>
        <v>0</v>
      </c>
      <c r="M18" s="51">
        <f>'R7.12'!E50</f>
        <v>0</v>
      </c>
      <c r="N18" s="52">
        <f t="shared" si="3"/>
        <v>0</v>
      </c>
      <c r="O18" s="160">
        <f>'R7.12'!E51</f>
        <v>0</v>
      </c>
      <c r="P18" s="98" t="str">
        <f t="shared" si="8"/>
        <v>×</v>
      </c>
      <c r="Q18" s="99" t="str">
        <f t="shared" si="9"/>
        <v>×</v>
      </c>
      <c r="R18" s="90">
        <f>'R7.12'!G46</f>
        <v>0</v>
      </c>
      <c r="S18" s="4">
        <f t="shared" si="4"/>
        <v>0</v>
      </c>
      <c r="T18" s="56">
        <f>'R7.12'!G47</f>
        <v>31</v>
      </c>
      <c r="U18" s="4">
        <f t="shared" si="5"/>
        <v>275</v>
      </c>
      <c r="V18" s="57">
        <f>'R7.12'!G49</f>
        <v>0</v>
      </c>
      <c r="W18" s="4">
        <f t="shared" si="6"/>
        <v>0</v>
      </c>
      <c r="X18" s="51">
        <f>'R7.12'!G50</f>
        <v>0</v>
      </c>
      <c r="Y18" s="52">
        <f t="shared" si="7"/>
        <v>0</v>
      </c>
      <c r="Z18" s="163">
        <f>'R7.12'!G51</f>
        <v>0</v>
      </c>
      <c r="AA18" s="49" t="str">
        <f t="shared" si="10"/>
        <v>×</v>
      </c>
      <c r="AB18" s="99" t="str">
        <f t="shared" si="11"/>
        <v>×</v>
      </c>
    </row>
    <row r="19" spans="1:28" ht="20.100000000000001" customHeight="1">
      <c r="A19" s="83" t="s">
        <v>66</v>
      </c>
      <c r="B19" s="4" t="s">
        <v>79</v>
      </c>
      <c r="C19" s="4">
        <f>'R8.1'!E42</f>
        <v>31</v>
      </c>
      <c r="D19" s="4">
        <f t="shared" si="0"/>
        <v>306</v>
      </c>
      <c r="E19" s="54">
        <f>'R8.1'!E43</f>
        <v>9</v>
      </c>
      <c r="F19" s="84">
        <f t="shared" si="1"/>
        <v>87</v>
      </c>
      <c r="G19" s="55">
        <f>'R8.1'!E46</f>
        <v>0</v>
      </c>
      <c r="H19" s="4">
        <f t="shared" si="0"/>
        <v>0</v>
      </c>
      <c r="I19" s="56">
        <f>'R8.1'!E47</f>
        <v>31</v>
      </c>
      <c r="J19" s="4">
        <f t="shared" si="2"/>
        <v>306</v>
      </c>
      <c r="K19" s="57">
        <f>'R8.1'!E49</f>
        <v>0</v>
      </c>
      <c r="L19" s="4">
        <f t="shared" si="2"/>
        <v>0</v>
      </c>
      <c r="M19" s="51">
        <f>'R8.1'!E50</f>
        <v>0</v>
      </c>
      <c r="N19" s="52">
        <f t="shared" si="3"/>
        <v>0</v>
      </c>
      <c r="O19" s="160">
        <f>'R8.1'!E51</f>
        <v>0</v>
      </c>
      <c r="P19" s="98" t="str">
        <f t="shared" si="8"/>
        <v>×</v>
      </c>
      <c r="Q19" s="99" t="str">
        <f t="shared" si="9"/>
        <v>×</v>
      </c>
      <c r="R19" s="90">
        <f>'R8.1'!G46</f>
        <v>0</v>
      </c>
      <c r="S19" s="4">
        <f t="shared" si="4"/>
        <v>0</v>
      </c>
      <c r="T19" s="56">
        <f>'R8.1'!G47</f>
        <v>31</v>
      </c>
      <c r="U19" s="4">
        <f t="shared" si="5"/>
        <v>306</v>
      </c>
      <c r="V19" s="57">
        <f>'R8.1'!G49</f>
        <v>0</v>
      </c>
      <c r="W19" s="4">
        <f t="shared" si="6"/>
        <v>0</v>
      </c>
      <c r="X19" s="51">
        <f>'R8.1'!G50</f>
        <v>0</v>
      </c>
      <c r="Y19" s="52">
        <f t="shared" si="7"/>
        <v>0</v>
      </c>
      <c r="Z19" s="163">
        <f>'R8.1'!G51</f>
        <v>0</v>
      </c>
      <c r="AA19" s="49" t="str">
        <f t="shared" si="10"/>
        <v>×</v>
      </c>
      <c r="AB19" s="99" t="str">
        <f t="shared" si="11"/>
        <v>×</v>
      </c>
    </row>
    <row r="20" spans="1:28" ht="20.100000000000001" customHeight="1">
      <c r="A20" s="83"/>
      <c r="B20" s="4" t="s">
        <v>80</v>
      </c>
      <c r="C20" s="4">
        <f>'R8.2'!E42</f>
        <v>28</v>
      </c>
      <c r="D20" s="4">
        <f t="shared" si="0"/>
        <v>334</v>
      </c>
      <c r="E20" s="54">
        <f>'R8.2'!E43</f>
        <v>8</v>
      </c>
      <c r="F20" s="84">
        <f t="shared" si="1"/>
        <v>95</v>
      </c>
      <c r="G20" s="55">
        <f>'R8.2'!E46</f>
        <v>0</v>
      </c>
      <c r="H20" s="4">
        <f t="shared" si="0"/>
        <v>0</v>
      </c>
      <c r="I20" s="56">
        <f>'R8.2'!E47</f>
        <v>28</v>
      </c>
      <c r="J20" s="4">
        <f t="shared" si="2"/>
        <v>334</v>
      </c>
      <c r="K20" s="57">
        <f>'R8.2'!E49</f>
        <v>0</v>
      </c>
      <c r="L20" s="4">
        <f t="shared" si="2"/>
        <v>0</v>
      </c>
      <c r="M20" s="51">
        <f>'R8.2'!E50</f>
        <v>0</v>
      </c>
      <c r="N20" s="52">
        <f t="shared" si="3"/>
        <v>0</v>
      </c>
      <c r="O20" s="160">
        <f>'R8.2'!E51</f>
        <v>0</v>
      </c>
      <c r="P20" s="98" t="str">
        <f t="shared" si="8"/>
        <v>×</v>
      </c>
      <c r="Q20" s="99" t="str">
        <f t="shared" si="9"/>
        <v>×</v>
      </c>
      <c r="R20" s="90">
        <f>'R8.2'!G46</f>
        <v>0</v>
      </c>
      <c r="S20" s="4">
        <f t="shared" si="4"/>
        <v>0</v>
      </c>
      <c r="T20" s="56">
        <f>'R8.2'!G47</f>
        <v>28</v>
      </c>
      <c r="U20" s="4">
        <f t="shared" si="5"/>
        <v>334</v>
      </c>
      <c r="V20" s="57">
        <f>'R8.2'!G49</f>
        <v>0</v>
      </c>
      <c r="W20" s="4">
        <f t="shared" si="6"/>
        <v>0</v>
      </c>
      <c r="X20" s="51">
        <f>'R8.2'!G50</f>
        <v>0</v>
      </c>
      <c r="Y20" s="52">
        <f t="shared" si="7"/>
        <v>0</v>
      </c>
      <c r="Z20" s="163">
        <f>'R8.2'!G51</f>
        <v>0</v>
      </c>
      <c r="AA20" s="49" t="str">
        <f t="shared" si="10"/>
        <v>×</v>
      </c>
      <c r="AB20" s="99" t="str">
        <f t="shared" si="11"/>
        <v>×</v>
      </c>
    </row>
    <row r="21" spans="1:28" ht="20.100000000000001" customHeight="1">
      <c r="A21" s="83"/>
      <c r="B21" s="4" t="s">
        <v>81</v>
      </c>
      <c r="C21" s="4">
        <f>'R8.3'!E42</f>
        <v>31</v>
      </c>
      <c r="D21" s="4">
        <f t="shared" si="0"/>
        <v>365</v>
      </c>
      <c r="E21" s="54">
        <f>'R8.3'!E43</f>
        <v>9</v>
      </c>
      <c r="F21" s="84">
        <f t="shared" si="1"/>
        <v>104</v>
      </c>
      <c r="G21" s="55">
        <f>'R8.3'!E46</f>
        <v>0</v>
      </c>
      <c r="H21" s="4">
        <f t="shared" si="0"/>
        <v>0</v>
      </c>
      <c r="I21" s="56">
        <f>'R8.3'!E47</f>
        <v>31</v>
      </c>
      <c r="J21" s="4">
        <f t="shared" si="2"/>
        <v>365</v>
      </c>
      <c r="K21" s="57">
        <f>'R8.3'!E49</f>
        <v>0</v>
      </c>
      <c r="L21" s="4">
        <f t="shared" si="2"/>
        <v>0</v>
      </c>
      <c r="M21" s="51">
        <f>'R8.3'!E50</f>
        <v>0</v>
      </c>
      <c r="N21" s="52">
        <f t="shared" si="3"/>
        <v>0</v>
      </c>
      <c r="O21" s="160">
        <f>'R8.3'!E51</f>
        <v>0</v>
      </c>
      <c r="P21" s="98" t="str">
        <f t="shared" si="8"/>
        <v>×</v>
      </c>
      <c r="Q21" s="99" t="str">
        <f t="shared" si="9"/>
        <v>×</v>
      </c>
      <c r="R21" s="90">
        <f>'R8.3'!G46</f>
        <v>0</v>
      </c>
      <c r="S21" s="4">
        <f t="shared" si="4"/>
        <v>0</v>
      </c>
      <c r="T21" s="56">
        <f>'R8.3'!G47</f>
        <v>31</v>
      </c>
      <c r="U21" s="4">
        <f t="shared" si="5"/>
        <v>365</v>
      </c>
      <c r="V21" s="57">
        <f>'R8.3'!G49</f>
        <v>0</v>
      </c>
      <c r="W21" s="4">
        <f t="shared" si="6"/>
        <v>0</v>
      </c>
      <c r="X21" s="51">
        <f>'R8.3'!G50</f>
        <v>0</v>
      </c>
      <c r="Y21" s="52">
        <f t="shared" si="7"/>
        <v>0</v>
      </c>
      <c r="Z21" s="163">
        <f>'R8.3'!G51</f>
        <v>0</v>
      </c>
      <c r="AA21" s="49" t="str">
        <f t="shared" si="10"/>
        <v>×</v>
      </c>
      <c r="AB21" s="99" t="str">
        <f t="shared" si="11"/>
        <v>×</v>
      </c>
    </row>
    <row r="22" spans="1:28" ht="20.100000000000001" customHeight="1">
      <c r="A22" s="83"/>
      <c r="B22" s="4"/>
      <c r="C22" s="4"/>
      <c r="D22" s="4"/>
      <c r="E22" s="58"/>
      <c r="F22" s="85"/>
      <c r="G22" s="4"/>
      <c r="H22" s="4"/>
      <c r="I22" s="59"/>
      <c r="J22" s="59"/>
      <c r="K22" s="59"/>
      <c r="L22" s="59"/>
      <c r="M22" s="59"/>
      <c r="N22" s="59"/>
      <c r="O22" s="155"/>
      <c r="P22" s="100"/>
      <c r="Q22" s="85"/>
      <c r="R22" s="91"/>
      <c r="S22" s="4"/>
      <c r="T22" s="59"/>
      <c r="U22" s="59"/>
      <c r="V22" s="59"/>
      <c r="W22" s="59"/>
      <c r="X22" s="59"/>
      <c r="Y22" s="59"/>
      <c r="Z22" s="164"/>
      <c r="AA22" s="11"/>
      <c r="AB22" s="85"/>
    </row>
    <row r="23" spans="1:28" ht="20.100000000000001" customHeight="1">
      <c r="A23" s="83"/>
      <c r="B23" s="4"/>
      <c r="C23" s="4"/>
      <c r="D23" s="4"/>
      <c r="E23" s="58"/>
      <c r="F23" s="85"/>
      <c r="G23" s="4"/>
      <c r="H23" s="4"/>
      <c r="I23" s="59"/>
      <c r="J23" s="59"/>
      <c r="K23" s="59"/>
      <c r="L23" s="59"/>
      <c r="M23" s="59"/>
      <c r="N23" s="59"/>
      <c r="O23" s="155"/>
      <c r="P23" s="100"/>
      <c r="Q23" s="85"/>
      <c r="R23" s="91"/>
      <c r="S23" s="4"/>
      <c r="T23" s="59"/>
      <c r="U23" s="59"/>
      <c r="V23" s="59"/>
      <c r="W23" s="59"/>
      <c r="X23" s="59"/>
      <c r="Y23" s="59"/>
      <c r="Z23" s="164"/>
      <c r="AA23" s="11"/>
      <c r="AB23" s="85"/>
    </row>
    <row r="24" spans="1:28" ht="20.100000000000001" customHeight="1">
      <c r="A24" s="83"/>
      <c r="B24" s="4"/>
      <c r="C24" s="4"/>
      <c r="D24" s="4"/>
      <c r="E24" s="58"/>
      <c r="F24" s="85"/>
      <c r="G24" s="4"/>
      <c r="H24" s="4"/>
      <c r="I24" s="59"/>
      <c r="J24" s="59"/>
      <c r="K24" s="59"/>
      <c r="L24" s="59"/>
      <c r="M24" s="59"/>
      <c r="N24" s="59"/>
      <c r="O24" s="155"/>
      <c r="P24" s="100"/>
      <c r="Q24" s="85"/>
      <c r="R24" s="91"/>
      <c r="S24" s="4"/>
      <c r="T24" s="59"/>
      <c r="U24" s="59"/>
      <c r="V24" s="59"/>
      <c r="W24" s="59"/>
      <c r="X24" s="59"/>
      <c r="Y24" s="59"/>
      <c r="Z24" s="164"/>
      <c r="AA24" s="11"/>
      <c r="AB24" s="85"/>
    </row>
    <row r="25" spans="1:28" ht="20.100000000000001" customHeight="1">
      <c r="A25" s="83"/>
      <c r="B25" s="4"/>
      <c r="C25" s="4"/>
      <c r="D25" s="4"/>
      <c r="E25" s="58"/>
      <c r="F25" s="85"/>
      <c r="G25" s="4"/>
      <c r="H25" s="4"/>
      <c r="I25" s="59"/>
      <c r="J25" s="59"/>
      <c r="K25" s="59"/>
      <c r="L25" s="59"/>
      <c r="M25" s="59"/>
      <c r="N25" s="59"/>
      <c r="O25" s="155"/>
      <c r="P25" s="100"/>
      <c r="Q25" s="85"/>
      <c r="R25" s="91"/>
      <c r="S25" s="4"/>
      <c r="T25" s="59"/>
      <c r="U25" s="59"/>
      <c r="V25" s="59"/>
      <c r="W25" s="59"/>
      <c r="X25" s="59"/>
      <c r="Y25" s="59"/>
      <c r="Z25" s="164"/>
      <c r="AA25" s="11"/>
      <c r="AB25" s="85"/>
    </row>
    <row r="26" spans="1:28" ht="20.100000000000001" customHeight="1">
      <c r="A26" s="83"/>
      <c r="B26" s="4"/>
      <c r="C26" s="4"/>
      <c r="D26" s="4"/>
      <c r="E26" s="58"/>
      <c r="F26" s="85"/>
      <c r="G26" s="4"/>
      <c r="H26" s="4"/>
      <c r="I26" s="59"/>
      <c r="J26" s="59"/>
      <c r="K26" s="59"/>
      <c r="L26" s="59"/>
      <c r="M26" s="59"/>
      <c r="N26" s="59"/>
      <c r="O26" s="155"/>
      <c r="P26" s="100"/>
      <c r="Q26" s="85"/>
      <c r="R26" s="91"/>
      <c r="S26" s="4"/>
      <c r="T26" s="59"/>
      <c r="U26" s="59"/>
      <c r="V26" s="59"/>
      <c r="W26" s="59"/>
      <c r="X26" s="59"/>
      <c r="Y26" s="59"/>
      <c r="Z26" s="164"/>
      <c r="AA26" s="11"/>
      <c r="AB26" s="85"/>
    </row>
    <row r="27" spans="1:28" ht="20.100000000000001" customHeight="1">
      <c r="A27" s="83"/>
      <c r="B27" s="4"/>
      <c r="C27" s="4"/>
      <c r="D27" s="4"/>
      <c r="E27" s="58"/>
      <c r="F27" s="85"/>
      <c r="G27" s="4"/>
      <c r="H27" s="4"/>
      <c r="I27" s="59"/>
      <c r="J27" s="59"/>
      <c r="K27" s="59"/>
      <c r="L27" s="59"/>
      <c r="M27" s="59"/>
      <c r="N27" s="59"/>
      <c r="O27" s="155"/>
      <c r="P27" s="100"/>
      <c r="Q27" s="85"/>
      <c r="R27" s="91"/>
      <c r="S27" s="4"/>
      <c r="T27" s="59"/>
      <c r="U27" s="59"/>
      <c r="V27" s="59"/>
      <c r="W27" s="59"/>
      <c r="X27" s="59"/>
      <c r="Y27" s="59"/>
      <c r="Z27" s="164"/>
      <c r="AA27" s="11"/>
      <c r="AB27" s="85"/>
    </row>
    <row r="28" spans="1:28" ht="20.100000000000001" customHeight="1">
      <c r="A28" s="83"/>
      <c r="B28" s="4"/>
      <c r="C28" s="4"/>
      <c r="D28" s="4"/>
      <c r="E28" s="58"/>
      <c r="F28" s="85"/>
      <c r="G28" s="4"/>
      <c r="H28" s="4"/>
      <c r="I28" s="59"/>
      <c r="J28" s="59"/>
      <c r="K28" s="59"/>
      <c r="L28" s="59"/>
      <c r="M28" s="59"/>
      <c r="N28" s="59"/>
      <c r="O28" s="155"/>
      <c r="P28" s="100"/>
      <c r="Q28" s="85"/>
      <c r="R28" s="91"/>
      <c r="S28" s="4"/>
      <c r="T28" s="59"/>
      <c r="U28" s="59"/>
      <c r="V28" s="59"/>
      <c r="W28" s="59"/>
      <c r="X28" s="59"/>
      <c r="Y28" s="59"/>
      <c r="Z28" s="164"/>
      <c r="AA28" s="11"/>
      <c r="AB28" s="85"/>
    </row>
    <row r="29" spans="1:28" ht="20.100000000000001" customHeight="1">
      <c r="A29" s="83"/>
      <c r="B29" s="4"/>
      <c r="C29" s="4"/>
      <c r="D29" s="4"/>
      <c r="E29" s="58"/>
      <c r="F29" s="85"/>
      <c r="G29" s="4"/>
      <c r="H29" s="4"/>
      <c r="I29" s="59"/>
      <c r="J29" s="59"/>
      <c r="K29" s="59"/>
      <c r="L29" s="59"/>
      <c r="M29" s="59"/>
      <c r="N29" s="59"/>
      <c r="O29" s="155"/>
      <c r="P29" s="100"/>
      <c r="Q29" s="85"/>
      <c r="R29" s="91"/>
      <c r="S29" s="4"/>
      <c r="T29" s="59"/>
      <c r="U29" s="59"/>
      <c r="V29" s="59"/>
      <c r="W29" s="59"/>
      <c r="X29" s="59"/>
      <c r="Y29" s="59"/>
      <c r="Z29" s="164"/>
      <c r="AA29" s="11"/>
      <c r="AB29" s="85"/>
    </row>
    <row r="30" spans="1:28" ht="20.100000000000001" customHeight="1">
      <c r="A30" s="83"/>
      <c r="B30" s="4"/>
      <c r="C30" s="4"/>
      <c r="D30" s="4"/>
      <c r="E30" s="58"/>
      <c r="F30" s="85"/>
      <c r="G30" s="4"/>
      <c r="H30" s="4"/>
      <c r="I30" s="59"/>
      <c r="J30" s="59"/>
      <c r="K30" s="59"/>
      <c r="L30" s="59"/>
      <c r="M30" s="59"/>
      <c r="N30" s="59"/>
      <c r="O30" s="155"/>
      <c r="P30" s="100"/>
      <c r="Q30" s="85"/>
      <c r="R30" s="91"/>
      <c r="S30" s="4"/>
      <c r="T30" s="59"/>
      <c r="U30" s="59"/>
      <c r="V30" s="59"/>
      <c r="W30" s="59"/>
      <c r="X30" s="59"/>
      <c r="Y30" s="59"/>
      <c r="Z30" s="164"/>
      <c r="AA30" s="11"/>
      <c r="AB30" s="85"/>
    </row>
    <row r="31" spans="1:28" ht="20.100000000000001" customHeight="1">
      <c r="A31" s="83"/>
      <c r="B31" s="4"/>
      <c r="C31" s="4"/>
      <c r="D31" s="4"/>
      <c r="E31" s="58"/>
      <c r="F31" s="85"/>
      <c r="G31" s="4"/>
      <c r="H31" s="4"/>
      <c r="I31" s="59"/>
      <c r="J31" s="59"/>
      <c r="K31" s="59"/>
      <c r="L31" s="59"/>
      <c r="M31" s="59"/>
      <c r="N31" s="59"/>
      <c r="O31" s="155"/>
      <c r="P31" s="100"/>
      <c r="Q31" s="85"/>
      <c r="R31" s="91"/>
      <c r="S31" s="4"/>
      <c r="T31" s="59"/>
      <c r="U31" s="59"/>
      <c r="V31" s="59"/>
      <c r="W31" s="59"/>
      <c r="X31" s="59"/>
      <c r="Y31" s="59"/>
      <c r="Z31" s="164"/>
      <c r="AA31" s="11"/>
      <c r="AB31" s="85"/>
    </row>
    <row r="32" spans="1:28" ht="20.100000000000001" customHeight="1">
      <c r="A32" s="83"/>
      <c r="B32" s="4"/>
      <c r="C32" s="4"/>
      <c r="D32" s="4"/>
      <c r="E32" s="58"/>
      <c r="F32" s="85"/>
      <c r="G32" s="4"/>
      <c r="H32" s="4"/>
      <c r="I32" s="59"/>
      <c r="J32" s="59"/>
      <c r="K32" s="59"/>
      <c r="L32" s="59"/>
      <c r="M32" s="59"/>
      <c r="N32" s="59"/>
      <c r="O32" s="155"/>
      <c r="P32" s="100"/>
      <c r="Q32" s="85"/>
      <c r="R32" s="91"/>
      <c r="S32" s="4"/>
      <c r="T32" s="59"/>
      <c r="U32" s="59"/>
      <c r="V32" s="59"/>
      <c r="W32" s="59"/>
      <c r="X32" s="59"/>
      <c r="Y32" s="59"/>
      <c r="Z32" s="164"/>
      <c r="AA32" s="11"/>
      <c r="AB32" s="85"/>
    </row>
    <row r="33" spans="1:28" ht="20.100000000000001" customHeight="1" thickBot="1">
      <c r="A33" s="86"/>
      <c r="B33" s="87"/>
      <c r="C33" s="87"/>
      <c r="D33" s="87"/>
      <c r="E33" s="88"/>
      <c r="F33" s="89"/>
      <c r="G33" s="87"/>
      <c r="H33" s="87"/>
      <c r="I33" s="93"/>
      <c r="J33" s="94"/>
      <c r="K33" s="95"/>
      <c r="L33" s="94"/>
      <c r="M33" s="95"/>
      <c r="N33" s="94"/>
      <c r="O33" s="161"/>
      <c r="P33" s="101"/>
      <c r="Q33" s="89"/>
      <c r="R33" s="92"/>
      <c r="S33" s="87"/>
      <c r="T33" s="93"/>
      <c r="U33" s="94"/>
      <c r="V33" s="95"/>
      <c r="W33" s="94"/>
      <c r="X33" s="95"/>
      <c r="Y33" s="94"/>
      <c r="Z33" s="165"/>
      <c r="AA33" s="16"/>
      <c r="AB33" s="89"/>
    </row>
    <row r="34" spans="1:28" ht="20.100000000000001" customHeight="1">
      <c r="B34" s="8"/>
      <c r="C34" s="8"/>
      <c r="D34" s="8"/>
      <c r="G34" s="8"/>
      <c r="H34" s="8"/>
      <c r="I34" s="2"/>
      <c r="J34" s="8"/>
      <c r="K34" s="2"/>
      <c r="L34" s="8"/>
      <c r="M34" s="2"/>
      <c r="N34" s="8"/>
      <c r="R34" s="8"/>
      <c r="S34" s="8"/>
      <c r="T34" s="2"/>
      <c r="U34" s="8"/>
    </row>
    <row r="35" spans="1:28" ht="20.100000000000001" customHeight="1">
      <c r="A35" s="152" t="s">
        <v>89</v>
      </c>
      <c r="B35" s="53"/>
      <c r="C35" s="53"/>
      <c r="D35" s="53"/>
      <c r="G35" s="53"/>
      <c r="H35" s="53"/>
      <c r="I35" s="53"/>
      <c r="J35" s="53"/>
      <c r="K35" s="53"/>
      <c r="L35" s="53"/>
      <c r="M35" s="53"/>
      <c r="N35" s="53"/>
      <c r="R35" s="53"/>
      <c r="S35" s="53"/>
      <c r="T35" s="53"/>
      <c r="U35" s="53"/>
    </row>
  </sheetData>
  <mergeCells count="23">
    <mergeCell ref="M8:N8"/>
    <mergeCell ref="G7:Q7"/>
    <mergeCell ref="R7:AB7"/>
    <mergeCell ref="P8:Q8"/>
    <mergeCell ref="R8:S8"/>
    <mergeCell ref="T8:U8"/>
    <mergeCell ref="V8:W8"/>
    <mergeCell ref="X8:Y8"/>
    <mergeCell ref="AA8:AB8"/>
    <mergeCell ref="C7:D8"/>
    <mergeCell ref="E7:F8"/>
    <mergeCell ref="G8:H8"/>
    <mergeCell ref="I8:J8"/>
    <mergeCell ref="K8:L8"/>
    <mergeCell ref="A7:B9"/>
    <mergeCell ref="J3:R3"/>
    <mergeCell ref="O5:R5"/>
    <mergeCell ref="A1:AB1"/>
    <mergeCell ref="A3:B3"/>
    <mergeCell ref="C3:F3"/>
    <mergeCell ref="A5:B5"/>
    <mergeCell ref="C5:F5"/>
    <mergeCell ref="J5:M5"/>
  </mergeCells>
  <phoneticPr fontId="1"/>
  <printOptions horizontalCentered="1"/>
  <pageMargins left="0.59055118110236227" right="0.19685039370078741" top="0.74803149606299213" bottom="0.74803149606299213" header="0.31496062992125984" footer="0.31496062992125984"/>
  <pageSetup paperSize="9" scale="70" orientation="landscape" r:id="rId1"/>
  <colBreaks count="2" manualBreakCount="2">
    <brk id="28" max="34" man="1"/>
    <brk id="42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598A-700E-4F9D-895A-22F3DB45951C}">
  <dimension ref="A1:AA51"/>
  <sheetViews>
    <sheetView view="pageBreakPreview" zoomScaleNormal="90" zoomScaleSheetLayoutView="100" workbookViewId="0">
      <pane ySplit="9" topLeftCell="A10" activePane="bottomLeft" state="frozen"/>
      <selection activeCell="I27" sqref="I27:N27"/>
      <selection pane="bottomLeft" sqref="A1:R1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2"/>
      <c r="F3" s="2"/>
      <c r="G3" s="8"/>
      <c r="I3" s="7" t="s">
        <v>22</v>
      </c>
      <c r="J3" s="186">
        <v>7</v>
      </c>
      <c r="K3" s="187" t="s">
        <v>23</v>
      </c>
      <c r="L3" s="186">
        <v>4</v>
      </c>
      <c r="M3" s="3" t="s">
        <v>24</v>
      </c>
      <c r="P3" s="2"/>
    </row>
    <row r="4" spans="1:27" ht="6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20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1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18">
        <f t="shared" ref="A10:A39" si="0">$L$3</f>
        <v>4</v>
      </c>
      <c r="B10" s="19" t="s">
        <v>24</v>
      </c>
      <c r="C10" s="19">
        <v>1</v>
      </c>
      <c r="D10" s="20" t="s">
        <v>25</v>
      </c>
      <c r="E10" s="45" t="s">
        <v>53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4</v>
      </c>
      <c r="B11" s="10" t="s">
        <v>24</v>
      </c>
      <c r="C11" s="10">
        <v>2</v>
      </c>
      <c r="D11" s="11" t="s">
        <v>25</v>
      </c>
      <c r="E11" s="17" t="s">
        <v>54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4</v>
      </c>
      <c r="B12" s="10" t="s">
        <v>24</v>
      </c>
      <c r="C12" s="10">
        <v>3</v>
      </c>
      <c r="D12" s="11" t="s">
        <v>25</v>
      </c>
      <c r="E12" s="17" t="s">
        <v>51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4</v>
      </c>
      <c r="B13" s="10" t="s">
        <v>24</v>
      </c>
      <c r="C13" s="10">
        <v>4</v>
      </c>
      <c r="D13" s="11" t="s">
        <v>25</v>
      </c>
      <c r="E13" s="17" t="s">
        <v>10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4</v>
      </c>
      <c r="B14" s="10" t="s">
        <v>24</v>
      </c>
      <c r="C14" s="10">
        <v>5</v>
      </c>
      <c r="D14" s="11" t="s">
        <v>25</v>
      </c>
      <c r="E14" s="13" t="s">
        <v>19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4</v>
      </c>
      <c r="B15" s="10" t="s">
        <v>24</v>
      </c>
      <c r="C15" s="10">
        <v>6</v>
      </c>
      <c r="D15" s="11" t="s">
        <v>25</v>
      </c>
      <c r="E15" s="13" t="s">
        <v>11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4</v>
      </c>
      <c r="B16" s="10" t="s">
        <v>24</v>
      </c>
      <c r="C16" s="10">
        <v>7</v>
      </c>
      <c r="D16" s="11" t="s">
        <v>25</v>
      </c>
      <c r="E16" s="17" t="s">
        <v>12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4</v>
      </c>
      <c r="B17" s="10" t="s">
        <v>24</v>
      </c>
      <c r="C17" s="10">
        <v>8</v>
      </c>
      <c r="D17" s="11" t="s">
        <v>25</v>
      </c>
      <c r="E17" s="17" t="s">
        <v>13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4</v>
      </c>
      <c r="B18" s="10" t="s">
        <v>24</v>
      </c>
      <c r="C18" s="10">
        <v>9</v>
      </c>
      <c r="D18" s="11" t="s">
        <v>25</v>
      </c>
      <c r="E18" s="17" t="s">
        <v>14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4</v>
      </c>
      <c r="B19" s="10" t="s">
        <v>24</v>
      </c>
      <c r="C19" s="10">
        <v>10</v>
      </c>
      <c r="D19" s="11" t="s">
        <v>25</v>
      </c>
      <c r="E19" s="17" t="s">
        <v>15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4</v>
      </c>
      <c r="B20" s="10" t="s">
        <v>24</v>
      </c>
      <c r="C20" s="10">
        <v>11</v>
      </c>
      <c r="D20" s="11" t="s">
        <v>25</v>
      </c>
      <c r="E20" s="17" t="s">
        <v>10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4</v>
      </c>
      <c r="B21" s="10" t="s">
        <v>24</v>
      </c>
      <c r="C21" s="10">
        <v>12</v>
      </c>
      <c r="D21" s="11" t="s">
        <v>25</v>
      </c>
      <c r="E21" s="13" t="s">
        <v>19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4</v>
      </c>
      <c r="B22" s="10" t="s">
        <v>24</v>
      </c>
      <c r="C22" s="10">
        <v>13</v>
      </c>
      <c r="D22" s="11" t="s">
        <v>25</v>
      </c>
      <c r="E22" s="13" t="s">
        <v>11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4</v>
      </c>
      <c r="B23" s="10" t="s">
        <v>24</v>
      </c>
      <c r="C23" s="10">
        <v>14</v>
      </c>
      <c r="D23" s="11" t="s">
        <v>25</v>
      </c>
      <c r="E23" s="17" t="s">
        <v>12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4</v>
      </c>
      <c r="B24" s="10" t="s">
        <v>24</v>
      </c>
      <c r="C24" s="10">
        <v>15</v>
      </c>
      <c r="D24" s="11" t="s">
        <v>25</v>
      </c>
      <c r="E24" s="17" t="s">
        <v>13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4</v>
      </c>
      <c r="B25" s="10" t="s">
        <v>24</v>
      </c>
      <c r="C25" s="10">
        <v>16</v>
      </c>
      <c r="D25" s="11" t="s">
        <v>25</v>
      </c>
      <c r="E25" s="17" t="s">
        <v>14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4</v>
      </c>
      <c r="B26" s="10" t="s">
        <v>24</v>
      </c>
      <c r="C26" s="10">
        <v>17</v>
      </c>
      <c r="D26" s="11" t="s">
        <v>25</v>
      </c>
      <c r="E26" s="17" t="s">
        <v>15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4</v>
      </c>
      <c r="B27" s="10" t="s">
        <v>24</v>
      </c>
      <c r="C27" s="10">
        <v>18</v>
      </c>
      <c r="D27" s="11" t="s">
        <v>25</v>
      </c>
      <c r="E27" s="17" t="s">
        <v>10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4</v>
      </c>
      <c r="B28" s="10" t="s">
        <v>24</v>
      </c>
      <c r="C28" s="10">
        <v>19</v>
      </c>
      <c r="D28" s="11" t="s">
        <v>25</v>
      </c>
      <c r="E28" s="13" t="s">
        <v>19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4</v>
      </c>
      <c r="B29" s="10" t="s">
        <v>24</v>
      </c>
      <c r="C29" s="10">
        <v>20</v>
      </c>
      <c r="D29" s="11" t="s">
        <v>25</v>
      </c>
      <c r="E29" s="13" t="s">
        <v>11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4</v>
      </c>
      <c r="B30" s="10" t="s">
        <v>24</v>
      </c>
      <c r="C30" s="10">
        <v>21</v>
      </c>
      <c r="D30" s="11" t="s">
        <v>25</v>
      </c>
      <c r="E30" s="17" t="s">
        <v>12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4</v>
      </c>
      <c r="B31" s="10" t="s">
        <v>24</v>
      </c>
      <c r="C31" s="10">
        <v>22</v>
      </c>
      <c r="D31" s="11" t="s">
        <v>25</v>
      </c>
      <c r="E31" s="17" t="s">
        <v>13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4</v>
      </c>
      <c r="B32" s="10" t="s">
        <v>24</v>
      </c>
      <c r="C32" s="10">
        <v>23</v>
      </c>
      <c r="D32" s="11" t="s">
        <v>25</v>
      </c>
      <c r="E32" s="17" t="s">
        <v>14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4</v>
      </c>
      <c r="B33" s="10" t="s">
        <v>24</v>
      </c>
      <c r="C33" s="10">
        <v>24</v>
      </c>
      <c r="D33" s="11" t="s">
        <v>25</v>
      </c>
      <c r="E33" s="17" t="s">
        <v>15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4</v>
      </c>
      <c r="B34" s="10" t="s">
        <v>24</v>
      </c>
      <c r="C34" s="10">
        <v>25</v>
      </c>
      <c r="D34" s="11" t="s">
        <v>25</v>
      </c>
      <c r="E34" s="17" t="s">
        <v>10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4</v>
      </c>
      <c r="B35" s="10" t="s">
        <v>24</v>
      </c>
      <c r="C35" s="10">
        <v>26</v>
      </c>
      <c r="D35" s="11" t="s">
        <v>25</v>
      </c>
      <c r="E35" s="13" t="s">
        <v>19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4</v>
      </c>
      <c r="B36" s="10" t="s">
        <v>24</v>
      </c>
      <c r="C36" s="10">
        <v>27</v>
      </c>
      <c r="D36" s="11" t="s">
        <v>25</v>
      </c>
      <c r="E36" s="13" t="s">
        <v>11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4</v>
      </c>
      <c r="B37" s="10" t="s">
        <v>24</v>
      </c>
      <c r="C37" s="10">
        <v>28</v>
      </c>
      <c r="D37" s="11" t="s">
        <v>25</v>
      </c>
      <c r="E37" s="17" t="s">
        <v>12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4</v>
      </c>
      <c r="B38" s="10" t="s">
        <v>24</v>
      </c>
      <c r="C38" s="10">
        <v>29</v>
      </c>
      <c r="D38" s="11" t="s">
        <v>25</v>
      </c>
      <c r="E38" s="13" t="s">
        <v>13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4</v>
      </c>
      <c r="B39" s="10" t="s">
        <v>24</v>
      </c>
      <c r="C39" s="10">
        <v>30</v>
      </c>
      <c r="D39" s="11" t="s">
        <v>25</v>
      </c>
      <c r="E39" s="17" t="s">
        <v>14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/>
      <c r="B40" s="15" t="s">
        <v>24</v>
      </c>
      <c r="C40" s="15"/>
      <c r="D40" s="16" t="s">
        <v>25</v>
      </c>
      <c r="E40" s="38"/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44">
        <f>COUNTA(C10:C40)</f>
        <v>30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51">
        <f>SUM(S42:S43)</f>
        <v>8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48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30</v>
      </c>
      <c r="F47" s="97"/>
      <c r="G47" s="75">
        <f>E42-G46</f>
        <v>30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E5:I5"/>
    <mergeCell ref="E6:N6"/>
    <mergeCell ref="A45:D45"/>
    <mergeCell ref="E45:F45"/>
    <mergeCell ref="G45:H45"/>
    <mergeCell ref="J45:R47"/>
    <mergeCell ref="A43:D43"/>
    <mergeCell ref="L8:Q9"/>
    <mergeCell ref="R8:R9"/>
    <mergeCell ref="V14:Z15"/>
    <mergeCell ref="L15:Q15"/>
    <mergeCell ref="A1:R1"/>
    <mergeCell ref="B5:D5"/>
    <mergeCell ref="B6:D6"/>
    <mergeCell ref="L10:Q10"/>
    <mergeCell ref="L11:Q11"/>
    <mergeCell ref="L12:Q12"/>
    <mergeCell ref="L13:Q13"/>
    <mergeCell ref="L14:Q14"/>
    <mergeCell ref="A8:D9"/>
    <mergeCell ref="E8:E9"/>
    <mergeCell ref="F8:H8"/>
    <mergeCell ref="I8:K8"/>
    <mergeCell ref="L26:Q26"/>
    <mergeCell ref="L16:Q16"/>
    <mergeCell ref="L17:Q17"/>
    <mergeCell ref="V17:Z18"/>
    <mergeCell ref="L18:Q18"/>
    <mergeCell ref="L19:Q19"/>
    <mergeCell ref="L20:Q20"/>
    <mergeCell ref="L21:Q21"/>
    <mergeCell ref="L22:Q22"/>
    <mergeCell ref="L23:Q23"/>
    <mergeCell ref="L24:Q24"/>
    <mergeCell ref="L25:Q25"/>
    <mergeCell ref="L38:Q38"/>
    <mergeCell ref="L27:Q27"/>
    <mergeCell ref="L28:Q28"/>
    <mergeCell ref="L29:Q29"/>
    <mergeCell ref="L30:Q30"/>
    <mergeCell ref="L31:Q31"/>
    <mergeCell ref="L32:Q32"/>
    <mergeCell ref="L33:Q33"/>
    <mergeCell ref="L34:Q34"/>
    <mergeCell ref="L35:Q35"/>
    <mergeCell ref="L36:Q36"/>
    <mergeCell ref="L37:Q37"/>
    <mergeCell ref="L39:Q39"/>
    <mergeCell ref="L40:Q40"/>
    <mergeCell ref="A42:D42"/>
    <mergeCell ref="A47:D47"/>
    <mergeCell ref="A49:D49"/>
    <mergeCell ref="A46:D46"/>
    <mergeCell ref="A50:D50"/>
    <mergeCell ref="A51:D51"/>
    <mergeCell ref="E46:F46"/>
    <mergeCell ref="E47:F47"/>
    <mergeCell ref="E49:F49"/>
    <mergeCell ref="E50:F50"/>
    <mergeCell ref="A48:D48"/>
    <mergeCell ref="E48:F48"/>
    <mergeCell ref="G48:H48"/>
    <mergeCell ref="E51:F51"/>
    <mergeCell ref="G46:H46"/>
    <mergeCell ref="G47:H47"/>
    <mergeCell ref="G49:H49"/>
    <mergeCell ref="G50:H50"/>
    <mergeCell ref="G51:H51"/>
  </mergeCells>
  <phoneticPr fontId="1"/>
  <dataValidations count="1">
    <dataValidation type="list" allowBlank="1" showInputMessage="1" showErrorMessage="1" sqref="F10:K40" xr:uid="{45A793B1-01A8-4EFD-A4C1-88F5F6851893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7A96-B263-46B8-B2A8-1AF2925D2051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sqref="A1:R1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2"/>
      <c r="F3" s="2"/>
      <c r="G3" s="8"/>
      <c r="I3" s="7" t="s">
        <v>22</v>
      </c>
      <c r="J3" s="186">
        <v>7</v>
      </c>
      <c r="K3" s="187" t="s">
        <v>23</v>
      </c>
      <c r="L3" s="186">
        <v>5</v>
      </c>
      <c r="M3" s="3" t="s">
        <v>24</v>
      </c>
      <c r="P3" s="2"/>
    </row>
    <row r="4" spans="1:27" ht="6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20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1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5</v>
      </c>
      <c r="B10" s="26" t="s">
        <v>24</v>
      </c>
      <c r="C10" s="26">
        <v>1</v>
      </c>
      <c r="D10" s="27" t="s">
        <v>25</v>
      </c>
      <c r="E10" s="42" t="s">
        <v>51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5</v>
      </c>
      <c r="B11" s="10" t="s">
        <v>24</v>
      </c>
      <c r="C11" s="10">
        <v>2</v>
      </c>
      <c r="D11" s="11" t="s">
        <v>25</v>
      </c>
      <c r="E11" s="17" t="s">
        <v>52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5</v>
      </c>
      <c r="B12" s="10" t="s">
        <v>24</v>
      </c>
      <c r="C12" s="10">
        <v>3</v>
      </c>
      <c r="D12" s="11" t="s">
        <v>25</v>
      </c>
      <c r="E12" s="13" t="s">
        <v>55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5</v>
      </c>
      <c r="B13" s="10" t="s">
        <v>24</v>
      </c>
      <c r="C13" s="10">
        <v>4</v>
      </c>
      <c r="D13" s="11" t="s">
        <v>25</v>
      </c>
      <c r="E13" s="13" t="s">
        <v>25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5</v>
      </c>
      <c r="B14" s="10" t="s">
        <v>24</v>
      </c>
      <c r="C14" s="10">
        <v>5</v>
      </c>
      <c r="D14" s="11" t="s">
        <v>25</v>
      </c>
      <c r="E14" s="13" t="s">
        <v>12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5</v>
      </c>
      <c r="B15" s="10" t="s">
        <v>24</v>
      </c>
      <c r="C15" s="10">
        <v>6</v>
      </c>
      <c r="D15" s="11" t="s">
        <v>25</v>
      </c>
      <c r="E15" s="13" t="s">
        <v>13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5</v>
      </c>
      <c r="B16" s="10" t="s">
        <v>24</v>
      </c>
      <c r="C16" s="10">
        <v>7</v>
      </c>
      <c r="D16" s="11" t="s">
        <v>25</v>
      </c>
      <c r="E16" s="17" t="s">
        <v>14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5</v>
      </c>
      <c r="B17" s="10" t="s">
        <v>24</v>
      </c>
      <c r="C17" s="10">
        <v>8</v>
      </c>
      <c r="D17" s="11" t="s">
        <v>25</v>
      </c>
      <c r="E17" s="17" t="s">
        <v>15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5</v>
      </c>
      <c r="B18" s="10" t="s">
        <v>24</v>
      </c>
      <c r="C18" s="10">
        <v>9</v>
      </c>
      <c r="D18" s="11" t="s">
        <v>25</v>
      </c>
      <c r="E18" s="17" t="s">
        <v>10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5</v>
      </c>
      <c r="B19" s="10" t="s">
        <v>24</v>
      </c>
      <c r="C19" s="10">
        <v>10</v>
      </c>
      <c r="D19" s="11" t="s">
        <v>25</v>
      </c>
      <c r="E19" s="13" t="s">
        <v>19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5</v>
      </c>
      <c r="B20" s="10" t="s">
        <v>24</v>
      </c>
      <c r="C20" s="10">
        <v>11</v>
      </c>
      <c r="D20" s="11" t="s">
        <v>25</v>
      </c>
      <c r="E20" s="13" t="s">
        <v>11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5</v>
      </c>
      <c r="B21" s="10" t="s">
        <v>24</v>
      </c>
      <c r="C21" s="10">
        <v>12</v>
      </c>
      <c r="D21" s="11" t="s">
        <v>25</v>
      </c>
      <c r="E21" s="17" t="s">
        <v>12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5</v>
      </c>
      <c r="B22" s="10" t="s">
        <v>24</v>
      </c>
      <c r="C22" s="10">
        <v>13</v>
      </c>
      <c r="D22" s="11" t="s">
        <v>25</v>
      </c>
      <c r="E22" s="17" t="s">
        <v>13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5</v>
      </c>
      <c r="B23" s="10" t="s">
        <v>24</v>
      </c>
      <c r="C23" s="10">
        <v>14</v>
      </c>
      <c r="D23" s="11" t="s">
        <v>25</v>
      </c>
      <c r="E23" s="17" t="s">
        <v>14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5</v>
      </c>
      <c r="B24" s="10" t="s">
        <v>24</v>
      </c>
      <c r="C24" s="10">
        <v>15</v>
      </c>
      <c r="D24" s="11" t="s">
        <v>25</v>
      </c>
      <c r="E24" s="17" t="s">
        <v>15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5</v>
      </c>
      <c r="B25" s="10" t="s">
        <v>24</v>
      </c>
      <c r="C25" s="10">
        <v>16</v>
      </c>
      <c r="D25" s="11" t="s">
        <v>25</v>
      </c>
      <c r="E25" s="17" t="s">
        <v>10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5</v>
      </c>
      <c r="B26" s="10" t="s">
        <v>24</v>
      </c>
      <c r="C26" s="10">
        <v>17</v>
      </c>
      <c r="D26" s="11" t="s">
        <v>25</v>
      </c>
      <c r="E26" s="13" t="s">
        <v>19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5</v>
      </c>
      <c r="B27" s="10" t="s">
        <v>24</v>
      </c>
      <c r="C27" s="10">
        <v>18</v>
      </c>
      <c r="D27" s="11" t="s">
        <v>25</v>
      </c>
      <c r="E27" s="13" t="s">
        <v>11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5</v>
      </c>
      <c r="B28" s="10" t="s">
        <v>24</v>
      </c>
      <c r="C28" s="10">
        <v>19</v>
      </c>
      <c r="D28" s="11" t="s">
        <v>25</v>
      </c>
      <c r="E28" s="17" t="s">
        <v>12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5</v>
      </c>
      <c r="B29" s="10" t="s">
        <v>24</v>
      </c>
      <c r="C29" s="10">
        <v>20</v>
      </c>
      <c r="D29" s="11" t="s">
        <v>25</v>
      </c>
      <c r="E29" s="17" t="s">
        <v>13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5</v>
      </c>
      <c r="B30" s="10" t="s">
        <v>24</v>
      </c>
      <c r="C30" s="10">
        <v>21</v>
      </c>
      <c r="D30" s="11" t="s">
        <v>25</v>
      </c>
      <c r="E30" s="17" t="s">
        <v>14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5</v>
      </c>
      <c r="B31" s="10" t="s">
        <v>24</v>
      </c>
      <c r="C31" s="10">
        <v>22</v>
      </c>
      <c r="D31" s="11" t="s">
        <v>25</v>
      </c>
      <c r="E31" s="17" t="s">
        <v>15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5</v>
      </c>
      <c r="B32" s="10" t="s">
        <v>24</v>
      </c>
      <c r="C32" s="10">
        <v>23</v>
      </c>
      <c r="D32" s="11" t="s">
        <v>25</v>
      </c>
      <c r="E32" s="17" t="s">
        <v>10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5</v>
      </c>
      <c r="B33" s="10" t="s">
        <v>24</v>
      </c>
      <c r="C33" s="10">
        <v>24</v>
      </c>
      <c r="D33" s="11" t="s">
        <v>25</v>
      </c>
      <c r="E33" s="13" t="s">
        <v>19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5</v>
      </c>
      <c r="B34" s="10" t="s">
        <v>24</v>
      </c>
      <c r="C34" s="10">
        <v>25</v>
      </c>
      <c r="D34" s="11" t="s">
        <v>25</v>
      </c>
      <c r="E34" s="13" t="s">
        <v>11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5</v>
      </c>
      <c r="B35" s="10" t="s">
        <v>24</v>
      </c>
      <c r="C35" s="10">
        <v>26</v>
      </c>
      <c r="D35" s="11" t="s">
        <v>25</v>
      </c>
      <c r="E35" s="17" t="s">
        <v>12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5</v>
      </c>
      <c r="B36" s="10" t="s">
        <v>24</v>
      </c>
      <c r="C36" s="10">
        <v>27</v>
      </c>
      <c r="D36" s="11" t="s">
        <v>25</v>
      </c>
      <c r="E36" s="17" t="s">
        <v>13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5</v>
      </c>
      <c r="B37" s="10" t="s">
        <v>24</v>
      </c>
      <c r="C37" s="10">
        <v>28</v>
      </c>
      <c r="D37" s="11" t="s">
        <v>25</v>
      </c>
      <c r="E37" s="17" t="s">
        <v>14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5</v>
      </c>
      <c r="B38" s="10" t="s">
        <v>24</v>
      </c>
      <c r="C38" s="10">
        <v>29</v>
      </c>
      <c r="D38" s="11" t="s">
        <v>25</v>
      </c>
      <c r="E38" s="17" t="s">
        <v>15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5</v>
      </c>
      <c r="B39" s="10" t="s">
        <v>24</v>
      </c>
      <c r="C39" s="10">
        <v>30</v>
      </c>
      <c r="D39" s="11" t="s">
        <v>25</v>
      </c>
      <c r="E39" s="17" t="s">
        <v>10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>
        <f t="shared" si="0"/>
        <v>5</v>
      </c>
      <c r="B40" s="15" t="s">
        <v>24</v>
      </c>
      <c r="C40" s="15">
        <v>31</v>
      </c>
      <c r="D40" s="16" t="s">
        <v>25</v>
      </c>
      <c r="E40" s="43" t="s">
        <v>19</v>
      </c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44">
        <f>COUNTA(C10:C40)</f>
        <v>31</v>
      </c>
      <c r="F42" s="44"/>
      <c r="S42" s="24">
        <f>COUNTIF(E10:E40,"土")</f>
        <v>5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51">
        <f>SUM(S42:S43)</f>
        <v>9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48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31</v>
      </c>
      <c r="F47" s="97"/>
      <c r="G47" s="75">
        <f>E42-G46</f>
        <v>31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AA025166-EC6F-4E1D-9DBB-66DD54B38465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4755-DF99-4C97-82FD-4F3670DC5B26}">
  <dimension ref="A1:AA51"/>
  <sheetViews>
    <sheetView view="pageBreakPreview" zoomScaleNormal="90" zoomScaleSheetLayoutView="100" workbookViewId="0">
      <pane ySplit="9" topLeftCell="A31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2"/>
      <c r="F3" s="2"/>
      <c r="G3" s="8"/>
      <c r="I3" s="7" t="s">
        <v>22</v>
      </c>
      <c r="J3" s="186">
        <v>7</v>
      </c>
      <c r="K3" s="187" t="s">
        <v>23</v>
      </c>
      <c r="L3" s="186">
        <v>6</v>
      </c>
      <c r="M3" s="3" t="s">
        <v>24</v>
      </c>
      <c r="P3" s="2"/>
    </row>
    <row r="4" spans="1:27" ht="6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20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1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6</v>
      </c>
      <c r="B10" s="26" t="s">
        <v>24</v>
      </c>
      <c r="C10" s="26">
        <v>1</v>
      </c>
      <c r="D10" s="27" t="s">
        <v>25</v>
      </c>
      <c r="E10" s="28" t="s">
        <v>25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6</v>
      </c>
      <c r="B11" s="10" t="s">
        <v>24</v>
      </c>
      <c r="C11" s="10">
        <v>2</v>
      </c>
      <c r="D11" s="11" t="s">
        <v>25</v>
      </c>
      <c r="E11" s="17" t="s">
        <v>24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6</v>
      </c>
      <c r="B12" s="10" t="s">
        <v>24</v>
      </c>
      <c r="C12" s="10">
        <v>3</v>
      </c>
      <c r="D12" s="11" t="s">
        <v>25</v>
      </c>
      <c r="E12" s="17" t="s">
        <v>53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6</v>
      </c>
      <c r="B13" s="10" t="s">
        <v>24</v>
      </c>
      <c r="C13" s="10">
        <v>4</v>
      </c>
      <c r="D13" s="11" t="s">
        <v>25</v>
      </c>
      <c r="E13" s="17" t="s">
        <v>14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6</v>
      </c>
      <c r="B14" s="10" t="s">
        <v>24</v>
      </c>
      <c r="C14" s="10">
        <v>5</v>
      </c>
      <c r="D14" s="11" t="s">
        <v>25</v>
      </c>
      <c r="E14" s="17" t="s">
        <v>15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6</v>
      </c>
      <c r="B15" s="10" t="s">
        <v>24</v>
      </c>
      <c r="C15" s="10">
        <v>6</v>
      </c>
      <c r="D15" s="11" t="s">
        <v>25</v>
      </c>
      <c r="E15" s="17" t="s">
        <v>10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6</v>
      </c>
      <c r="B16" s="10" t="s">
        <v>24</v>
      </c>
      <c r="C16" s="10">
        <v>7</v>
      </c>
      <c r="D16" s="11" t="s">
        <v>25</v>
      </c>
      <c r="E16" s="13" t="s">
        <v>19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6</v>
      </c>
      <c r="B17" s="10" t="s">
        <v>24</v>
      </c>
      <c r="C17" s="10">
        <v>8</v>
      </c>
      <c r="D17" s="11" t="s">
        <v>25</v>
      </c>
      <c r="E17" s="13" t="s">
        <v>11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6</v>
      </c>
      <c r="B18" s="10" t="s">
        <v>24</v>
      </c>
      <c r="C18" s="10">
        <v>9</v>
      </c>
      <c r="D18" s="11" t="s">
        <v>25</v>
      </c>
      <c r="E18" s="17" t="s">
        <v>12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6</v>
      </c>
      <c r="B19" s="10" t="s">
        <v>24</v>
      </c>
      <c r="C19" s="10">
        <v>10</v>
      </c>
      <c r="D19" s="11" t="s">
        <v>25</v>
      </c>
      <c r="E19" s="17" t="s">
        <v>13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6</v>
      </c>
      <c r="B20" s="10" t="s">
        <v>24</v>
      </c>
      <c r="C20" s="10">
        <v>11</v>
      </c>
      <c r="D20" s="11" t="s">
        <v>25</v>
      </c>
      <c r="E20" s="17" t="s">
        <v>14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6</v>
      </c>
      <c r="B21" s="10" t="s">
        <v>24</v>
      </c>
      <c r="C21" s="10">
        <v>12</v>
      </c>
      <c r="D21" s="11" t="s">
        <v>25</v>
      </c>
      <c r="E21" s="17" t="s">
        <v>15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6</v>
      </c>
      <c r="B22" s="10" t="s">
        <v>24</v>
      </c>
      <c r="C22" s="10">
        <v>13</v>
      </c>
      <c r="D22" s="11" t="s">
        <v>25</v>
      </c>
      <c r="E22" s="17" t="s">
        <v>10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6</v>
      </c>
      <c r="B23" s="10" t="s">
        <v>24</v>
      </c>
      <c r="C23" s="10">
        <v>14</v>
      </c>
      <c r="D23" s="11" t="s">
        <v>25</v>
      </c>
      <c r="E23" s="13" t="s">
        <v>19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6</v>
      </c>
      <c r="B24" s="10" t="s">
        <v>24</v>
      </c>
      <c r="C24" s="10">
        <v>15</v>
      </c>
      <c r="D24" s="11" t="s">
        <v>25</v>
      </c>
      <c r="E24" s="13" t="s">
        <v>11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6</v>
      </c>
      <c r="B25" s="10" t="s">
        <v>24</v>
      </c>
      <c r="C25" s="10">
        <v>16</v>
      </c>
      <c r="D25" s="11" t="s">
        <v>25</v>
      </c>
      <c r="E25" s="17" t="s">
        <v>12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6</v>
      </c>
      <c r="B26" s="10" t="s">
        <v>24</v>
      </c>
      <c r="C26" s="10">
        <v>17</v>
      </c>
      <c r="D26" s="11" t="s">
        <v>25</v>
      </c>
      <c r="E26" s="17" t="s">
        <v>13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6</v>
      </c>
      <c r="B27" s="10" t="s">
        <v>24</v>
      </c>
      <c r="C27" s="10">
        <v>18</v>
      </c>
      <c r="D27" s="11" t="s">
        <v>25</v>
      </c>
      <c r="E27" s="17" t="s">
        <v>14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6</v>
      </c>
      <c r="B28" s="10" t="s">
        <v>24</v>
      </c>
      <c r="C28" s="10">
        <v>19</v>
      </c>
      <c r="D28" s="11" t="s">
        <v>25</v>
      </c>
      <c r="E28" s="17" t="s">
        <v>15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6</v>
      </c>
      <c r="B29" s="10" t="s">
        <v>24</v>
      </c>
      <c r="C29" s="10">
        <v>20</v>
      </c>
      <c r="D29" s="11" t="s">
        <v>25</v>
      </c>
      <c r="E29" s="17" t="s">
        <v>10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6</v>
      </c>
      <c r="B30" s="10" t="s">
        <v>24</v>
      </c>
      <c r="C30" s="10">
        <v>21</v>
      </c>
      <c r="D30" s="11" t="s">
        <v>25</v>
      </c>
      <c r="E30" s="13" t="s">
        <v>19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6</v>
      </c>
      <c r="B31" s="10" t="s">
        <v>24</v>
      </c>
      <c r="C31" s="10">
        <v>22</v>
      </c>
      <c r="D31" s="11" t="s">
        <v>25</v>
      </c>
      <c r="E31" s="13" t="s">
        <v>11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6</v>
      </c>
      <c r="B32" s="10" t="s">
        <v>24</v>
      </c>
      <c r="C32" s="10">
        <v>23</v>
      </c>
      <c r="D32" s="11" t="s">
        <v>25</v>
      </c>
      <c r="E32" s="17" t="s">
        <v>12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6</v>
      </c>
      <c r="B33" s="10" t="s">
        <v>24</v>
      </c>
      <c r="C33" s="10">
        <v>24</v>
      </c>
      <c r="D33" s="11" t="s">
        <v>25</v>
      </c>
      <c r="E33" s="17" t="s">
        <v>13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6</v>
      </c>
      <c r="B34" s="10" t="s">
        <v>24</v>
      </c>
      <c r="C34" s="10">
        <v>25</v>
      </c>
      <c r="D34" s="11" t="s">
        <v>25</v>
      </c>
      <c r="E34" s="17" t="s">
        <v>14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6</v>
      </c>
      <c r="B35" s="10" t="s">
        <v>24</v>
      </c>
      <c r="C35" s="10">
        <v>26</v>
      </c>
      <c r="D35" s="11" t="s">
        <v>25</v>
      </c>
      <c r="E35" s="17" t="s">
        <v>15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6</v>
      </c>
      <c r="B36" s="10" t="s">
        <v>24</v>
      </c>
      <c r="C36" s="10">
        <v>27</v>
      </c>
      <c r="D36" s="11" t="s">
        <v>25</v>
      </c>
      <c r="E36" s="17" t="s">
        <v>10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6</v>
      </c>
      <c r="B37" s="10" t="s">
        <v>24</v>
      </c>
      <c r="C37" s="10">
        <v>28</v>
      </c>
      <c r="D37" s="11" t="s">
        <v>25</v>
      </c>
      <c r="E37" s="13" t="s">
        <v>19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6</v>
      </c>
      <c r="B38" s="10" t="s">
        <v>24</v>
      </c>
      <c r="C38" s="10">
        <v>29</v>
      </c>
      <c r="D38" s="11" t="s">
        <v>25</v>
      </c>
      <c r="E38" s="13" t="s">
        <v>11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6</v>
      </c>
      <c r="B39" s="10" t="s">
        <v>24</v>
      </c>
      <c r="C39" s="10">
        <v>30</v>
      </c>
      <c r="D39" s="11" t="s">
        <v>25</v>
      </c>
      <c r="E39" s="17" t="s">
        <v>12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/>
      <c r="B40" s="15" t="s">
        <v>24</v>
      </c>
      <c r="C40" s="15"/>
      <c r="D40" s="16" t="s">
        <v>25</v>
      </c>
      <c r="E40" s="38"/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44">
        <f>COUNTA(C10:C40)</f>
        <v>30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51">
        <f>SUM(S42:S43)</f>
        <v>9</v>
      </c>
      <c r="F43" s="44"/>
      <c r="S43" s="24">
        <f>COUNTIF(E10:E40,"日")</f>
        <v>5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48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30</v>
      </c>
      <c r="F47" s="97"/>
      <c r="G47" s="75">
        <f>E42-G46</f>
        <v>30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318D68D2-C439-4625-8D16-BC56BBAA04CD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650A-CF71-4D68-84D4-742BEB034A39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2"/>
      <c r="F3" s="2"/>
      <c r="G3" s="8"/>
      <c r="I3" s="7" t="s">
        <v>22</v>
      </c>
      <c r="J3" s="186">
        <v>7</v>
      </c>
      <c r="K3" s="187" t="s">
        <v>23</v>
      </c>
      <c r="L3" s="186">
        <v>7</v>
      </c>
      <c r="M3" s="3" t="s">
        <v>24</v>
      </c>
      <c r="P3" s="2"/>
    </row>
    <row r="4" spans="1:27" ht="6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20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1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7</v>
      </c>
      <c r="B10" s="26" t="s">
        <v>24</v>
      </c>
      <c r="C10" s="26">
        <v>1</v>
      </c>
      <c r="D10" s="27" t="s">
        <v>25</v>
      </c>
      <c r="E10" s="42" t="s">
        <v>53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7</v>
      </c>
      <c r="B11" s="10" t="s">
        <v>24</v>
      </c>
      <c r="C11" s="10">
        <v>2</v>
      </c>
      <c r="D11" s="11" t="s">
        <v>25</v>
      </c>
      <c r="E11" s="17" t="s">
        <v>95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7</v>
      </c>
      <c r="B12" s="10" t="s">
        <v>24</v>
      </c>
      <c r="C12" s="10">
        <v>3</v>
      </c>
      <c r="D12" s="11" t="s">
        <v>25</v>
      </c>
      <c r="E12" s="17" t="s">
        <v>96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7</v>
      </c>
      <c r="B13" s="10" t="s">
        <v>24</v>
      </c>
      <c r="C13" s="10">
        <v>4</v>
      </c>
      <c r="D13" s="11" t="s">
        <v>25</v>
      </c>
      <c r="E13" s="17" t="s">
        <v>10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7</v>
      </c>
      <c r="B14" s="10" t="s">
        <v>24</v>
      </c>
      <c r="C14" s="10">
        <v>5</v>
      </c>
      <c r="D14" s="11" t="s">
        <v>25</v>
      </c>
      <c r="E14" s="13" t="s">
        <v>19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7</v>
      </c>
      <c r="B15" s="10" t="s">
        <v>24</v>
      </c>
      <c r="C15" s="10">
        <v>6</v>
      </c>
      <c r="D15" s="11" t="s">
        <v>25</v>
      </c>
      <c r="E15" s="13" t="s">
        <v>11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7</v>
      </c>
      <c r="B16" s="10" t="s">
        <v>24</v>
      </c>
      <c r="C16" s="10">
        <v>7</v>
      </c>
      <c r="D16" s="11" t="s">
        <v>25</v>
      </c>
      <c r="E16" s="17" t="s">
        <v>12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7</v>
      </c>
      <c r="B17" s="10" t="s">
        <v>24</v>
      </c>
      <c r="C17" s="10">
        <v>8</v>
      </c>
      <c r="D17" s="11" t="s">
        <v>25</v>
      </c>
      <c r="E17" s="17" t="s">
        <v>13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7</v>
      </c>
      <c r="B18" s="10" t="s">
        <v>24</v>
      </c>
      <c r="C18" s="10">
        <v>9</v>
      </c>
      <c r="D18" s="11" t="s">
        <v>25</v>
      </c>
      <c r="E18" s="17" t="s">
        <v>14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7</v>
      </c>
      <c r="B19" s="10" t="s">
        <v>24</v>
      </c>
      <c r="C19" s="10">
        <v>10</v>
      </c>
      <c r="D19" s="11" t="s">
        <v>25</v>
      </c>
      <c r="E19" s="17" t="s">
        <v>15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7</v>
      </c>
      <c r="B20" s="10" t="s">
        <v>24</v>
      </c>
      <c r="C20" s="10">
        <v>11</v>
      </c>
      <c r="D20" s="11" t="s">
        <v>25</v>
      </c>
      <c r="E20" s="17" t="s">
        <v>10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7</v>
      </c>
      <c r="B21" s="10" t="s">
        <v>24</v>
      </c>
      <c r="C21" s="10">
        <v>12</v>
      </c>
      <c r="D21" s="11" t="s">
        <v>25</v>
      </c>
      <c r="E21" s="13" t="s">
        <v>19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7</v>
      </c>
      <c r="B22" s="10" t="s">
        <v>24</v>
      </c>
      <c r="C22" s="10">
        <v>13</v>
      </c>
      <c r="D22" s="11" t="s">
        <v>25</v>
      </c>
      <c r="E22" s="13" t="s">
        <v>11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7</v>
      </c>
      <c r="B23" s="10" t="s">
        <v>24</v>
      </c>
      <c r="C23" s="10">
        <v>14</v>
      </c>
      <c r="D23" s="11" t="s">
        <v>25</v>
      </c>
      <c r="E23" s="17" t="s">
        <v>12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7</v>
      </c>
      <c r="B24" s="10" t="s">
        <v>24</v>
      </c>
      <c r="C24" s="10">
        <v>15</v>
      </c>
      <c r="D24" s="11" t="s">
        <v>25</v>
      </c>
      <c r="E24" s="17" t="s">
        <v>13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7</v>
      </c>
      <c r="B25" s="10" t="s">
        <v>24</v>
      </c>
      <c r="C25" s="10">
        <v>16</v>
      </c>
      <c r="D25" s="11" t="s">
        <v>25</v>
      </c>
      <c r="E25" s="17" t="s">
        <v>14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7</v>
      </c>
      <c r="B26" s="10" t="s">
        <v>24</v>
      </c>
      <c r="C26" s="10">
        <v>17</v>
      </c>
      <c r="D26" s="11" t="s">
        <v>25</v>
      </c>
      <c r="E26" s="17" t="s">
        <v>15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7</v>
      </c>
      <c r="B27" s="10" t="s">
        <v>24</v>
      </c>
      <c r="C27" s="10">
        <v>18</v>
      </c>
      <c r="D27" s="11" t="s">
        <v>25</v>
      </c>
      <c r="E27" s="17" t="s">
        <v>10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7</v>
      </c>
      <c r="B28" s="10" t="s">
        <v>24</v>
      </c>
      <c r="C28" s="10">
        <v>19</v>
      </c>
      <c r="D28" s="11" t="s">
        <v>25</v>
      </c>
      <c r="E28" s="13" t="s">
        <v>19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7</v>
      </c>
      <c r="B29" s="10" t="s">
        <v>24</v>
      </c>
      <c r="C29" s="10">
        <v>20</v>
      </c>
      <c r="D29" s="11" t="s">
        <v>25</v>
      </c>
      <c r="E29" s="13" t="s">
        <v>11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7</v>
      </c>
      <c r="B30" s="10" t="s">
        <v>24</v>
      </c>
      <c r="C30" s="10">
        <v>21</v>
      </c>
      <c r="D30" s="11" t="s">
        <v>25</v>
      </c>
      <c r="E30" s="13" t="s">
        <v>12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7</v>
      </c>
      <c r="B31" s="10" t="s">
        <v>24</v>
      </c>
      <c r="C31" s="10">
        <v>22</v>
      </c>
      <c r="D31" s="11" t="s">
        <v>25</v>
      </c>
      <c r="E31" s="17" t="s">
        <v>13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7</v>
      </c>
      <c r="B32" s="10" t="s">
        <v>24</v>
      </c>
      <c r="C32" s="10">
        <v>23</v>
      </c>
      <c r="D32" s="11" t="s">
        <v>25</v>
      </c>
      <c r="E32" s="17" t="s">
        <v>14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7</v>
      </c>
      <c r="B33" s="10" t="s">
        <v>24</v>
      </c>
      <c r="C33" s="10">
        <v>24</v>
      </c>
      <c r="D33" s="11" t="s">
        <v>25</v>
      </c>
      <c r="E33" s="17" t="s">
        <v>15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7</v>
      </c>
      <c r="B34" s="10" t="s">
        <v>24</v>
      </c>
      <c r="C34" s="10">
        <v>25</v>
      </c>
      <c r="D34" s="11" t="s">
        <v>25</v>
      </c>
      <c r="E34" s="17" t="s">
        <v>10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7</v>
      </c>
      <c r="B35" s="10" t="s">
        <v>24</v>
      </c>
      <c r="C35" s="10">
        <v>26</v>
      </c>
      <c r="D35" s="11" t="s">
        <v>25</v>
      </c>
      <c r="E35" s="13" t="s">
        <v>19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7</v>
      </c>
      <c r="B36" s="10" t="s">
        <v>24</v>
      </c>
      <c r="C36" s="10">
        <v>27</v>
      </c>
      <c r="D36" s="11" t="s">
        <v>25</v>
      </c>
      <c r="E36" s="13" t="s">
        <v>11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7</v>
      </c>
      <c r="B37" s="10" t="s">
        <v>24</v>
      </c>
      <c r="C37" s="10">
        <v>28</v>
      </c>
      <c r="D37" s="11" t="s">
        <v>25</v>
      </c>
      <c r="E37" s="17" t="s">
        <v>12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7</v>
      </c>
      <c r="B38" s="10" t="s">
        <v>24</v>
      </c>
      <c r="C38" s="10">
        <v>29</v>
      </c>
      <c r="D38" s="11" t="s">
        <v>25</v>
      </c>
      <c r="E38" s="17" t="s">
        <v>13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7</v>
      </c>
      <c r="B39" s="10" t="s">
        <v>24</v>
      </c>
      <c r="C39" s="10">
        <v>30</v>
      </c>
      <c r="D39" s="11" t="s">
        <v>25</v>
      </c>
      <c r="E39" s="17" t="s">
        <v>14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>
        <f t="shared" si="0"/>
        <v>7</v>
      </c>
      <c r="B40" s="15" t="s">
        <v>24</v>
      </c>
      <c r="C40" s="15">
        <v>31</v>
      </c>
      <c r="D40" s="16" t="s">
        <v>25</v>
      </c>
      <c r="E40" s="38" t="s">
        <v>15</v>
      </c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44">
        <f>COUNTA(C10:C40)</f>
        <v>31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51">
        <f>SUM(S42:S43)</f>
        <v>8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48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31</v>
      </c>
      <c r="F47" s="97"/>
      <c r="G47" s="75">
        <f>E42-G46</f>
        <v>31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1598205B-AB55-4ECD-B8DF-FC594C447E9F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2CE9-C5C2-49C2-ADD0-C1770A5C0B5C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2"/>
      <c r="F3" s="2"/>
      <c r="G3" s="8"/>
      <c r="I3" s="7" t="s">
        <v>22</v>
      </c>
      <c r="J3" s="186">
        <v>7</v>
      </c>
      <c r="K3" s="187" t="s">
        <v>23</v>
      </c>
      <c r="L3" s="186">
        <v>8</v>
      </c>
      <c r="M3" s="3" t="s">
        <v>24</v>
      </c>
      <c r="P3" s="2"/>
    </row>
    <row r="4" spans="1:27" ht="6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20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1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8</v>
      </c>
      <c r="B10" s="26" t="s">
        <v>24</v>
      </c>
      <c r="C10" s="26">
        <v>1</v>
      </c>
      <c r="D10" s="27" t="s">
        <v>25</v>
      </c>
      <c r="E10" s="42" t="s">
        <v>52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8</v>
      </c>
      <c r="B11" s="10" t="s">
        <v>24</v>
      </c>
      <c r="C11" s="10">
        <v>2</v>
      </c>
      <c r="D11" s="11" t="s">
        <v>25</v>
      </c>
      <c r="E11" s="13" t="s">
        <v>55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8</v>
      </c>
      <c r="B12" s="10" t="s">
        <v>24</v>
      </c>
      <c r="C12" s="10">
        <v>3</v>
      </c>
      <c r="D12" s="11" t="s">
        <v>25</v>
      </c>
      <c r="E12" s="13" t="s">
        <v>25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8</v>
      </c>
      <c r="B13" s="10" t="s">
        <v>24</v>
      </c>
      <c r="C13" s="10">
        <v>4</v>
      </c>
      <c r="D13" s="11" t="s">
        <v>25</v>
      </c>
      <c r="E13" s="17" t="s">
        <v>12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8</v>
      </c>
      <c r="B14" s="10" t="s">
        <v>24</v>
      </c>
      <c r="C14" s="10">
        <v>5</v>
      </c>
      <c r="D14" s="11" t="s">
        <v>25</v>
      </c>
      <c r="E14" s="17" t="s">
        <v>13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8</v>
      </c>
      <c r="B15" s="10" t="s">
        <v>24</v>
      </c>
      <c r="C15" s="10">
        <v>6</v>
      </c>
      <c r="D15" s="11" t="s">
        <v>25</v>
      </c>
      <c r="E15" s="17" t="s">
        <v>14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8</v>
      </c>
      <c r="B16" s="10" t="s">
        <v>24</v>
      </c>
      <c r="C16" s="10">
        <v>7</v>
      </c>
      <c r="D16" s="11" t="s">
        <v>25</v>
      </c>
      <c r="E16" s="17" t="s">
        <v>15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8</v>
      </c>
      <c r="B17" s="10" t="s">
        <v>24</v>
      </c>
      <c r="C17" s="10">
        <v>8</v>
      </c>
      <c r="D17" s="11" t="s">
        <v>25</v>
      </c>
      <c r="E17" s="17" t="s">
        <v>10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8</v>
      </c>
      <c r="B18" s="10" t="s">
        <v>24</v>
      </c>
      <c r="C18" s="10">
        <v>9</v>
      </c>
      <c r="D18" s="11" t="s">
        <v>25</v>
      </c>
      <c r="E18" s="13" t="s">
        <v>19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8</v>
      </c>
      <c r="B19" s="10" t="s">
        <v>24</v>
      </c>
      <c r="C19" s="10">
        <v>10</v>
      </c>
      <c r="D19" s="11" t="s">
        <v>25</v>
      </c>
      <c r="E19" s="13" t="s">
        <v>11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8</v>
      </c>
      <c r="B20" s="10" t="s">
        <v>24</v>
      </c>
      <c r="C20" s="10">
        <v>11</v>
      </c>
      <c r="D20" s="11" t="s">
        <v>25</v>
      </c>
      <c r="E20" s="13" t="s">
        <v>12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8</v>
      </c>
      <c r="B21" s="10" t="s">
        <v>24</v>
      </c>
      <c r="C21" s="10">
        <v>12</v>
      </c>
      <c r="D21" s="11" t="s">
        <v>25</v>
      </c>
      <c r="E21" s="17" t="s">
        <v>13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8</v>
      </c>
      <c r="B22" s="10" t="s">
        <v>24</v>
      </c>
      <c r="C22" s="10">
        <v>13</v>
      </c>
      <c r="D22" s="11" t="s">
        <v>25</v>
      </c>
      <c r="E22" s="17" t="s">
        <v>14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8</v>
      </c>
      <c r="B23" s="10" t="s">
        <v>24</v>
      </c>
      <c r="C23" s="10">
        <v>14</v>
      </c>
      <c r="D23" s="11" t="s">
        <v>25</v>
      </c>
      <c r="E23" s="17" t="s">
        <v>15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8</v>
      </c>
      <c r="B24" s="10" t="s">
        <v>24</v>
      </c>
      <c r="C24" s="10">
        <v>15</v>
      </c>
      <c r="D24" s="11" t="s">
        <v>25</v>
      </c>
      <c r="E24" s="17" t="s">
        <v>10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8</v>
      </c>
      <c r="B25" s="10" t="s">
        <v>24</v>
      </c>
      <c r="C25" s="10">
        <v>16</v>
      </c>
      <c r="D25" s="11" t="s">
        <v>25</v>
      </c>
      <c r="E25" s="13" t="s">
        <v>19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8</v>
      </c>
      <c r="B26" s="10" t="s">
        <v>24</v>
      </c>
      <c r="C26" s="10">
        <v>17</v>
      </c>
      <c r="D26" s="11" t="s">
        <v>25</v>
      </c>
      <c r="E26" s="13" t="s">
        <v>11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8</v>
      </c>
      <c r="B27" s="10" t="s">
        <v>24</v>
      </c>
      <c r="C27" s="10">
        <v>18</v>
      </c>
      <c r="D27" s="11" t="s">
        <v>25</v>
      </c>
      <c r="E27" s="17" t="s">
        <v>12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8</v>
      </c>
      <c r="B28" s="10" t="s">
        <v>24</v>
      </c>
      <c r="C28" s="10">
        <v>19</v>
      </c>
      <c r="D28" s="11" t="s">
        <v>25</v>
      </c>
      <c r="E28" s="17" t="s">
        <v>13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8</v>
      </c>
      <c r="B29" s="10" t="s">
        <v>24</v>
      </c>
      <c r="C29" s="10">
        <v>20</v>
      </c>
      <c r="D29" s="11" t="s">
        <v>25</v>
      </c>
      <c r="E29" s="17" t="s">
        <v>14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8</v>
      </c>
      <c r="B30" s="10" t="s">
        <v>24</v>
      </c>
      <c r="C30" s="10">
        <v>21</v>
      </c>
      <c r="D30" s="11" t="s">
        <v>25</v>
      </c>
      <c r="E30" s="17" t="s">
        <v>15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8</v>
      </c>
      <c r="B31" s="10" t="s">
        <v>24</v>
      </c>
      <c r="C31" s="10">
        <v>22</v>
      </c>
      <c r="D31" s="11" t="s">
        <v>25</v>
      </c>
      <c r="E31" s="17" t="s">
        <v>10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8</v>
      </c>
      <c r="B32" s="10" t="s">
        <v>24</v>
      </c>
      <c r="C32" s="10">
        <v>23</v>
      </c>
      <c r="D32" s="11" t="s">
        <v>25</v>
      </c>
      <c r="E32" s="13" t="s">
        <v>19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8</v>
      </c>
      <c r="B33" s="10" t="s">
        <v>24</v>
      </c>
      <c r="C33" s="10">
        <v>24</v>
      </c>
      <c r="D33" s="11" t="s">
        <v>25</v>
      </c>
      <c r="E33" s="13" t="s">
        <v>11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8</v>
      </c>
      <c r="B34" s="10" t="s">
        <v>24</v>
      </c>
      <c r="C34" s="10">
        <v>25</v>
      </c>
      <c r="D34" s="11" t="s">
        <v>25</v>
      </c>
      <c r="E34" s="17" t="s">
        <v>12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8</v>
      </c>
      <c r="B35" s="10" t="s">
        <v>24</v>
      </c>
      <c r="C35" s="10">
        <v>26</v>
      </c>
      <c r="D35" s="11" t="s">
        <v>25</v>
      </c>
      <c r="E35" s="17" t="s">
        <v>13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8</v>
      </c>
      <c r="B36" s="10" t="s">
        <v>24</v>
      </c>
      <c r="C36" s="10">
        <v>27</v>
      </c>
      <c r="D36" s="11" t="s">
        <v>25</v>
      </c>
      <c r="E36" s="17" t="s">
        <v>14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8</v>
      </c>
      <c r="B37" s="10" t="s">
        <v>24</v>
      </c>
      <c r="C37" s="10">
        <v>28</v>
      </c>
      <c r="D37" s="11" t="s">
        <v>25</v>
      </c>
      <c r="E37" s="17" t="s">
        <v>15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8</v>
      </c>
      <c r="B38" s="10" t="s">
        <v>24</v>
      </c>
      <c r="C38" s="10">
        <v>29</v>
      </c>
      <c r="D38" s="11" t="s">
        <v>25</v>
      </c>
      <c r="E38" s="17" t="s">
        <v>10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8</v>
      </c>
      <c r="B39" s="10" t="s">
        <v>24</v>
      </c>
      <c r="C39" s="10">
        <v>30</v>
      </c>
      <c r="D39" s="11" t="s">
        <v>25</v>
      </c>
      <c r="E39" s="13" t="s">
        <v>19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>
        <f t="shared" si="0"/>
        <v>8</v>
      </c>
      <c r="B40" s="15" t="s">
        <v>24</v>
      </c>
      <c r="C40" s="15">
        <v>31</v>
      </c>
      <c r="D40" s="16" t="s">
        <v>25</v>
      </c>
      <c r="E40" s="43" t="s">
        <v>11</v>
      </c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44">
        <f>COUNTA(C10:C40)</f>
        <v>31</v>
      </c>
      <c r="F42" s="44"/>
      <c r="S42" s="24">
        <f>COUNTIF(E10:E40,"土")</f>
        <v>5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51">
        <f>SUM(S42:S43)</f>
        <v>10</v>
      </c>
      <c r="F43" s="44"/>
      <c r="S43" s="24">
        <f>COUNTIF(E10:E40,"日")</f>
        <v>5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48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31</v>
      </c>
      <c r="F47" s="97"/>
      <c r="G47" s="75">
        <f>E42-G46</f>
        <v>31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8B8CF465-E56F-4659-8311-3728D63AB008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119B-DB42-4519-8DF8-5E5BA0FF8647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2"/>
      <c r="F3" s="2"/>
      <c r="G3" s="8"/>
      <c r="I3" s="7" t="s">
        <v>22</v>
      </c>
      <c r="J3" s="186">
        <v>7</v>
      </c>
      <c r="K3" s="187" t="s">
        <v>23</v>
      </c>
      <c r="L3" s="186">
        <v>9</v>
      </c>
      <c r="M3" s="3" t="s">
        <v>24</v>
      </c>
      <c r="P3" s="2"/>
    </row>
    <row r="4" spans="1:27" ht="6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20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1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9</v>
      </c>
      <c r="B10" s="26" t="s">
        <v>24</v>
      </c>
      <c r="C10" s="26">
        <v>1</v>
      </c>
      <c r="D10" s="27" t="s">
        <v>25</v>
      </c>
      <c r="E10" s="42" t="s">
        <v>24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9</v>
      </c>
      <c r="B11" s="10" t="s">
        <v>24</v>
      </c>
      <c r="C11" s="10">
        <v>2</v>
      </c>
      <c r="D11" s="11" t="s">
        <v>25</v>
      </c>
      <c r="E11" s="17" t="s">
        <v>53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9</v>
      </c>
      <c r="B12" s="10" t="s">
        <v>24</v>
      </c>
      <c r="C12" s="10">
        <v>3</v>
      </c>
      <c r="D12" s="11" t="s">
        <v>25</v>
      </c>
      <c r="E12" s="17" t="s">
        <v>95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9</v>
      </c>
      <c r="B13" s="10" t="s">
        <v>24</v>
      </c>
      <c r="C13" s="10">
        <v>4</v>
      </c>
      <c r="D13" s="11" t="s">
        <v>25</v>
      </c>
      <c r="E13" s="17" t="s">
        <v>15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9</v>
      </c>
      <c r="B14" s="10" t="s">
        <v>24</v>
      </c>
      <c r="C14" s="10">
        <v>5</v>
      </c>
      <c r="D14" s="11" t="s">
        <v>25</v>
      </c>
      <c r="E14" s="17" t="s">
        <v>10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9</v>
      </c>
      <c r="B15" s="10" t="s">
        <v>24</v>
      </c>
      <c r="C15" s="10">
        <v>6</v>
      </c>
      <c r="D15" s="11" t="s">
        <v>25</v>
      </c>
      <c r="E15" s="13" t="s">
        <v>19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9</v>
      </c>
      <c r="B16" s="10" t="s">
        <v>24</v>
      </c>
      <c r="C16" s="10">
        <v>7</v>
      </c>
      <c r="D16" s="11" t="s">
        <v>25</v>
      </c>
      <c r="E16" s="13" t="s">
        <v>11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9</v>
      </c>
      <c r="B17" s="10" t="s">
        <v>24</v>
      </c>
      <c r="C17" s="10">
        <v>8</v>
      </c>
      <c r="D17" s="11" t="s">
        <v>25</v>
      </c>
      <c r="E17" s="17" t="s">
        <v>12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9</v>
      </c>
      <c r="B18" s="10" t="s">
        <v>24</v>
      </c>
      <c r="C18" s="10">
        <v>9</v>
      </c>
      <c r="D18" s="11" t="s">
        <v>25</v>
      </c>
      <c r="E18" s="17" t="s">
        <v>13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9</v>
      </c>
      <c r="B19" s="10" t="s">
        <v>24</v>
      </c>
      <c r="C19" s="10">
        <v>10</v>
      </c>
      <c r="D19" s="11" t="s">
        <v>25</v>
      </c>
      <c r="E19" s="17" t="s">
        <v>14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9</v>
      </c>
      <c r="B20" s="10" t="s">
        <v>24</v>
      </c>
      <c r="C20" s="10">
        <v>11</v>
      </c>
      <c r="D20" s="11" t="s">
        <v>25</v>
      </c>
      <c r="E20" s="17" t="s">
        <v>15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9</v>
      </c>
      <c r="B21" s="10" t="s">
        <v>24</v>
      </c>
      <c r="C21" s="10">
        <v>12</v>
      </c>
      <c r="D21" s="11" t="s">
        <v>25</v>
      </c>
      <c r="E21" s="17" t="s">
        <v>10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9</v>
      </c>
      <c r="B22" s="10" t="s">
        <v>24</v>
      </c>
      <c r="C22" s="10">
        <v>13</v>
      </c>
      <c r="D22" s="11" t="s">
        <v>25</v>
      </c>
      <c r="E22" s="13" t="s">
        <v>19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9</v>
      </c>
      <c r="B23" s="10" t="s">
        <v>24</v>
      </c>
      <c r="C23" s="10">
        <v>14</v>
      </c>
      <c r="D23" s="11" t="s">
        <v>25</v>
      </c>
      <c r="E23" s="13" t="s">
        <v>11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9</v>
      </c>
      <c r="B24" s="10" t="s">
        <v>24</v>
      </c>
      <c r="C24" s="10">
        <v>15</v>
      </c>
      <c r="D24" s="11" t="s">
        <v>25</v>
      </c>
      <c r="E24" s="13" t="s">
        <v>12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9</v>
      </c>
      <c r="B25" s="10" t="s">
        <v>24</v>
      </c>
      <c r="C25" s="10">
        <v>16</v>
      </c>
      <c r="D25" s="11" t="s">
        <v>25</v>
      </c>
      <c r="E25" s="17" t="s">
        <v>13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9</v>
      </c>
      <c r="B26" s="10" t="s">
        <v>24</v>
      </c>
      <c r="C26" s="10">
        <v>17</v>
      </c>
      <c r="D26" s="11" t="s">
        <v>25</v>
      </c>
      <c r="E26" s="17" t="s">
        <v>14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9</v>
      </c>
      <c r="B27" s="10" t="s">
        <v>24</v>
      </c>
      <c r="C27" s="10">
        <v>18</v>
      </c>
      <c r="D27" s="11" t="s">
        <v>25</v>
      </c>
      <c r="E27" s="17" t="s">
        <v>15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9</v>
      </c>
      <c r="B28" s="10" t="s">
        <v>24</v>
      </c>
      <c r="C28" s="10">
        <v>19</v>
      </c>
      <c r="D28" s="11" t="s">
        <v>25</v>
      </c>
      <c r="E28" s="17" t="s">
        <v>10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9</v>
      </c>
      <c r="B29" s="10" t="s">
        <v>24</v>
      </c>
      <c r="C29" s="10">
        <v>20</v>
      </c>
      <c r="D29" s="11" t="s">
        <v>25</v>
      </c>
      <c r="E29" s="13" t="s">
        <v>19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9</v>
      </c>
      <c r="B30" s="10" t="s">
        <v>24</v>
      </c>
      <c r="C30" s="10">
        <v>21</v>
      </c>
      <c r="D30" s="11" t="s">
        <v>25</v>
      </c>
      <c r="E30" s="13" t="s">
        <v>11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9</v>
      </c>
      <c r="B31" s="10" t="s">
        <v>24</v>
      </c>
      <c r="C31" s="10">
        <v>22</v>
      </c>
      <c r="D31" s="11" t="s">
        <v>25</v>
      </c>
      <c r="E31" s="17" t="s">
        <v>12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9</v>
      </c>
      <c r="B32" s="10" t="s">
        <v>24</v>
      </c>
      <c r="C32" s="10">
        <v>23</v>
      </c>
      <c r="D32" s="11" t="s">
        <v>25</v>
      </c>
      <c r="E32" s="17" t="s">
        <v>13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9</v>
      </c>
      <c r="B33" s="10" t="s">
        <v>24</v>
      </c>
      <c r="C33" s="10">
        <v>24</v>
      </c>
      <c r="D33" s="11" t="s">
        <v>25</v>
      </c>
      <c r="E33" s="17" t="s">
        <v>14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9</v>
      </c>
      <c r="B34" s="10" t="s">
        <v>24</v>
      </c>
      <c r="C34" s="10">
        <v>25</v>
      </c>
      <c r="D34" s="11" t="s">
        <v>25</v>
      </c>
      <c r="E34" s="17" t="s">
        <v>15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9</v>
      </c>
      <c r="B35" s="10" t="s">
        <v>24</v>
      </c>
      <c r="C35" s="10">
        <v>26</v>
      </c>
      <c r="D35" s="11" t="s">
        <v>25</v>
      </c>
      <c r="E35" s="17" t="s">
        <v>10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9</v>
      </c>
      <c r="B36" s="10" t="s">
        <v>24</v>
      </c>
      <c r="C36" s="10">
        <v>27</v>
      </c>
      <c r="D36" s="11" t="s">
        <v>25</v>
      </c>
      <c r="E36" s="13" t="s">
        <v>19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9</v>
      </c>
      <c r="B37" s="10" t="s">
        <v>24</v>
      </c>
      <c r="C37" s="10">
        <v>28</v>
      </c>
      <c r="D37" s="11" t="s">
        <v>25</v>
      </c>
      <c r="E37" s="13" t="s">
        <v>11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9</v>
      </c>
      <c r="B38" s="10" t="s">
        <v>24</v>
      </c>
      <c r="C38" s="10">
        <v>29</v>
      </c>
      <c r="D38" s="11" t="s">
        <v>25</v>
      </c>
      <c r="E38" s="17" t="s">
        <v>12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9</v>
      </c>
      <c r="B39" s="10" t="s">
        <v>24</v>
      </c>
      <c r="C39" s="10">
        <v>30</v>
      </c>
      <c r="D39" s="11" t="s">
        <v>25</v>
      </c>
      <c r="E39" s="17" t="s">
        <v>13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/>
      <c r="B40" s="15" t="s">
        <v>24</v>
      </c>
      <c r="C40" s="15"/>
      <c r="D40" s="16" t="s">
        <v>25</v>
      </c>
      <c r="E40" s="38"/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44">
        <f>COUNTA(C10:C40)</f>
        <v>30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51">
        <f>SUM(S42:S43)</f>
        <v>8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48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30</v>
      </c>
      <c r="F47" s="97"/>
      <c r="G47" s="75">
        <f>E42-G46</f>
        <v>30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49E9C009-4FAF-4491-BC04-9DDEE7124B6E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8720-F871-4C33-A6BE-E80FB2DAB034}">
  <dimension ref="A1:AA51"/>
  <sheetViews>
    <sheetView view="pageBreakPreview" zoomScaleNormal="90" zoomScaleSheetLayoutView="100" workbookViewId="0">
      <pane ySplit="9" topLeftCell="A10" activePane="bottomLeft" state="frozen"/>
      <selection activeCell="J49" sqref="J49"/>
      <selection pane="bottomLeft" activeCell="J49" sqref="J49"/>
    </sheetView>
  </sheetViews>
  <sheetFormatPr defaultRowHeight="20.100000000000001" customHeight="1"/>
  <cols>
    <col min="1" max="1" width="3.5" style="1" bestFit="1" customWidth="1"/>
    <col min="2" max="2" width="3.375" style="1" bestFit="1" customWidth="1"/>
    <col min="3" max="3" width="3.5" style="1" bestFit="1" customWidth="1"/>
    <col min="4" max="4" width="3.375" style="1" bestFit="1" customWidth="1"/>
    <col min="5" max="5" width="5.625" style="191" customWidth="1"/>
    <col min="6" max="11" width="5.125" style="1" customWidth="1"/>
    <col min="12" max="17" width="5.625" style="1" customWidth="1"/>
    <col min="18" max="18" width="13.75" style="1" customWidth="1"/>
    <col min="19" max="19" width="7.25" style="1" hidden="1" customWidth="1"/>
    <col min="20" max="20" width="0" style="1" hidden="1" customWidth="1"/>
    <col min="21" max="21" width="13.5" style="1" customWidth="1"/>
    <col min="22" max="16384" width="9" style="1"/>
  </cols>
  <sheetData>
    <row r="1" spans="1:27" ht="20.100000000000001" customHeight="1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7" ht="6" customHeight="1">
      <c r="E2" s="18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7" ht="20.100000000000001" customHeight="1">
      <c r="E3" s="188"/>
      <c r="F3" s="2"/>
      <c r="G3" s="8"/>
      <c r="I3" s="7" t="s">
        <v>22</v>
      </c>
      <c r="J3" s="186">
        <v>7</v>
      </c>
      <c r="K3" s="187" t="s">
        <v>23</v>
      </c>
      <c r="L3" s="186">
        <v>10</v>
      </c>
      <c r="M3" s="3" t="s">
        <v>24</v>
      </c>
      <c r="P3" s="2"/>
    </row>
    <row r="4" spans="1:27" ht="6" customHeight="1">
      <c r="E4" s="18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7" ht="18" customHeight="1">
      <c r="B5" s="70" t="s">
        <v>18</v>
      </c>
      <c r="C5" s="70"/>
      <c r="D5" s="70"/>
      <c r="E5" s="71" t="str">
        <f>現場稼働率集計表!$C$3</f>
        <v>第○○号</v>
      </c>
      <c r="F5" s="71"/>
      <c r="G5" s="71"/>
      <c r="H5" s="71"/>
      <c r="I5" s="71"/>
      <c r="J5" s="134"/>
      <c r="K5" s="134"/>
      <c r="L5" s="134"/>
      <c r="M5" s="134"/>
      <c r="N5" s="134"/>
      <c r="O5" s="134"/>
      <c r="P5" s="134"/>
      <c r="Q5" s="134"/>
      <c r="R5" s="2"/>
      <c r="V5" s="46"/>
    </row>
    <row r="6" spans="1:27" ht="18" customHeight="1">
      <c r="B6" s="72" t="s">
        <v>17</v>
      </c>
      <c r="C6" s="72"/>
      <c r="D6" s="72"/>
      <c r="E6" s="135" t="str">
        <f>現場稼働率集計表!$J$3</f>
        <v>○○工事</v>
      </c>
      <c r="F6" s="135"/>
      <c r="G6" s="135"/>
      <c r="H6" s="135"/>
      <c r="I6" s="135"/>
      <c r="J6" s="71"/>
      <c r="K6" s="71"/>
      <c r="L6" s="71"/>
      <c r="M6" s="71"/>
      <c r="N6" s="71"/>
      <c r="O6" s="134"/>
      <c r="P6" s="134"/>
      <c r="Q6" s="47"/>
      <c r="R6" s="9" t="s">
        <v>60</v>
      </c>
    </row>
    <row r="7" spans="1:27" ht="6" customHeight="1" thickBot="1">
      <c r="E7" s="18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7" ht="18.95" customHeight="1">
      <c r="A8" s="118" t="s">
        <v>6</v>
      </c>
      <c r="B8" s="119"/>
      <c r="C8" s="119"/>
      <c r="D8" s="119"/>
      <c r="E8" s="189" t="s">
        <v>7</v>
      </c>
      <c r="F8" s="118" t="s">
        <v>91</v>
      </c>
      <c r="G8" s="119"/>
      <c r="H8" s="120"/>
      <c r="I8" s="118" t="s">
        <v>58</v>
      </c>
      <c r="J8" s="119"/>
      <c r="K8" s="120"/>
      <c r="L8" s="118" t="s">
        <v>9</v>
      </c>
      <c r="M8" s="119"/>
      <c r="N8" s="119"/>
      <c r="O8" s="119"/>
      <c r="P8" s="119"/>
      <c r="Q8" s="119"/>
      <c r="R8" s="120" t="s">
        <v>8</v>
      </c>
    </row>
    <row r="9" spans="1:27" ht="18.95" customHeight="1" thickBot="1">
      <c r="A9" s="122"/>
      <c r="B9" s="109"/>
      <c r="C9" s="109"/>
      <c r="D9" s="109"/>
      <c r="E9" s="190"/>
      <c r="F9" s="123" t="s">
        <v>35</v>
      </c>
      <c r="G9" s="124" t="s">
        <v>27</v>
      </c>
      <c r="H9" s="125" t="s">
        <v>28</v>
      </c>
      <c r="I9" s="123" t="s">
        <v>35</v>
      </c>
      <c r="J9" s="124" t="s">
        <v>27</v>
      </c>
      <c r="K9" s="125" t="s">
        <v>28</v>
      </c>
      <c r="L9" s="122"/>
      <c r="M9" s="109"/>
      <c r="N9" s="109"/>
      <c r="O9" s="109"/>
      <c r="P9" s="109"/>
      <c r="Q9" s="109"/>
      <c r="R9" s="110"/>
      <c r="U9" s="1" t="s">
        <v>31</v>
      </c>
    </row>
    <row r="10" spans="1:27" ht="18.95" customHeight="1">
      <c r="A10" s="25">
        <f t="shared" ref="A10:A40" si="0">$L$3</f>
        <v>10</v>
      </c>
      <c r="B10" s="26" t="s">
        <v>24</v>
      </c>
      <c r="C10" s="26">
        <v>1</v>
      </c>
      <c r="D10" s="27" t="s">
        <v>25</v>
      </c>
      <c r="E10" s="42" t="s">
        <v>95</v>
      </c>
      <c r="F10" s="29"/>
      <c r="G10" s="30"/>
      <c r="H10" s="31"/>
      <c r="I10" s="29"/>
      <c r="J10" s="30"/>
      <c r="K10" s="31"/>
      <c r="L10" s="80"/>
      <c r="M10" s="81"/>
      <c r="N10" s="81"/>
      <c r="O10" s="81"/>
      <c r="P10" s="81"/>
      <c r="Q10" s="81"/>
      <c r="R10" s="41"/>
      <c r="S10" s="1" t="s">
        <v>30</v>
      </c>
      <c r="U10" s="1" t="s">
        <v>41</v>
      </c>
    </row>
    <row r="11" spans="1:27" ht="18.95" customHeight="1">
      <c r="A11" s="12">
        <f t="shared" si="0"/>
        <v>10</v>
      </c>
      <c r="B11" s="10" t="s">
        <v>24</v>
      </c>
      <c r="C11" s="10">
        <v>2</v>
      </c>
      <c r="D11" s="11" t="s">
        <v>25</v>
      </c>
      <c r="E11" s="17" t="s">
        <v>96</v>
      </c>
      <c r="F11" s="32"/>
      <c r="G11" s="33"/>
      <c r="H11" s="34"/>
      <c r="I11" s="32"/>
      <c r="J11" s="33"/>
      <c r="K11" s="34"/>
      <c r="L11" s="76"/>
      <c r="M11" s="77"/>
      <c r="N11" s="77"/>
      <c r="O11" s="77"/>
      <c r="P11" s="77"/>
      <c r="Q11" s="77"/>
      <c r="R11" s="39"/>
      <c r="U11" s="22" t="s">
        <v>27</v>
      </c>
      <c r="V11" s="1" t="s">
        <v>32</v>
      </c>
    </row>
    <row r="12" spans="1:27" ht="18.95" customHeight="1">
      <c r="A12" s="12">
        <f t="shared" si="0"/>
        <v>10</v>
      </c>
      <c r="B12" s="10" t="s">
        <v>24</v>
      </c>
      <c r="C12" s="10">
        <v>3</v>
      </c>
      <c r="D12" s="11" t="s">
        <v>25</v>
      </c>
      <c r="E12" s="17" t="s">
        <v>52</v>
      </c>
      <c r="F12" s="32"/>
      <c r="G12" s="33"/>
      <c r="H12" s="34"/>
      <c r="I12" s="32"/>
      <c r="J12" s="33"/>
      <c r="K12" s="34"/>
      <c r="L12" s="76"/>
      <c r="M12" s="77"/>
      <c r="N12" s="77"/>
      <c r="O12" s="77"/>
      <c r="P12" s="77"/>
      <c r="Q12" s="77"/>
      <c r="R12" s="39"/>
      <c r="U12" s="22" t="s">
        <v>28</v>
      </c>
      <c r="V12" s="1" t="s">
        <v>33</v>
      </c>
    </row>
    <row r="13" spans="1:27" ht="18.95" customHeight="1">
      <c r="A13" s="12">
        <f t="shared" si="0"/>
        <v>10</v>
      </c>
      <c r="B13" s="10" t="s">
        <v>24</v>
      </c>
      <c r="C13" s="10">
        <v>4</v>
      </c>
      <c r="D13" s="11" t="s">
        <v>25</v>
      </c>
      <c r="E13" s="13" t="s">
        <v>19</v>
      </c>
      <c r="F13" s="32"/>
      <c r="G13" s="33"/>
      <c r="H13" s="34"/>
      <c r="I13" s="32"/>
      <c r="J13" s="33"/>
      <c r="K13" s="34"/>
      <c r="L13" s="76"/>
      <c r="M13" s="77"/>
      <c r="N13" s="77"/>
      <c r="O13" s="77"/>
      <c r="P13" s="77"/>
      <c r="Q13" s="77"/>
      <c r="R13" s="39"/>
      <c r="U13" s="22"/>
      <c r="V13" s="1" t="s">
        <v>40</v>
      </c>
    </row>
    <row r="14" spans="1:27" ht="18.95" customHeight="1">
      <c r="A14" s="12">
        <f t="shared" si="0"/>
        <v>10</v>
      </c>
      <c r="B14" s="10" t="s">
        <v>24</v>
      </c>
      <c r="C14" s="10">
        <v>5</v>
      </c>
      <c r="D14" s="11" t="s">
        <v>25</v>
      </c>
      <c r="E14" s="13" t="s">
        <v>11</v>
      </c>
      <c r="F14" s="32"/>
      <c r="G14" s="33"/>
      <c r="H14" s="34"/>
      <c r="I14" s="32"/>
      <c r="J14" s="33"/>
      <c r="K14" s="34"/>
      <c r="L14" s="76"/>
      <c r="M14" s="77"/>
      <c r="N14" s="77"/>
      <c r="O14" s="77"/>
      <c r="P14" s="77"/>
      <c r="Q14" s="77"/>
      <c r="R14" s="39"/>
      <c r="V14" s="61" t="s">
        <v>34</v>
      </c>
      <c r="W14" s="61"/>
      <c r="X14" s="61"/>
      <c r="Y14" s="61"/>
      <c r="Z14" s="61"/>
      <c r="AA14" s="23"/>
    </row>
    <row r="15" spans="1:27" ht="18.95" customHeight="1">
      <c r="A15" s="12">
        <f t="shared" si="0"/>
        <v>10</v>
      </c>
      <c r="B15" s="10" t="s">
        <v>24</v>
      </c>
      <c r="C15" s="10">
        <v>6</v>
      </c>
      <c r="D15" s="11" t="s">
        <v>25</v>
      </c>
      <c r="E15" s="17" t="s">
        <v>12</v>
      </c>
      <c r="F15" s="32"/>
      <c r="G15" s="33"/>
      <c r="H15" s="34"/>
      <c r="I15" s="32"/>
      <c r="J15" s="33"/>
      <c r="K15" s="34"/>
      <c r="L15" s="76"/>
      <c r="M15" s="77"/>
      <c r="N15" s="77"/>
      <c r="O15" s="77"/>
      <c r="P15" s="77"/>
      <c r="Q15" s="77"/>
      <c r="R15" s="39"/>
      <c r="U15" s="22"/>
      <c r="V15" s="61"/>
      <c r="W15" s="61"/>
      <c r="X15" s="61"/>
      <c r="Y15" s="61"/>
      <c r="Z15" s="61"/>
      <c r="AA15" s="23"/>
    </row>
    <row r="16" spans="1:27" ht="18.95" customHeight="1">
      <c r="A16" s="12">
        <f t="shared" si="0"/>
        <v>10</v>
      </c>
      <c r="B16" s="10" t="s">
        <v>24</v>
      </c>
      <c r="C16" s="10">
        <v>7</v>
      </c>
      <c r="D16" s="11" t="s">
        <v>25</v>
      </c>
      <c r="E16" s="17" t="s">
        <v>13</v>
      </c>
      <c r="F16" s="32"/>
      <c r="G16" s="33"/>
      <c r="H16" s="34"/>
      <c r="I16" s="32"/>
      <c r="J16" s="33"/>
      <c r="K16" s="34"/>
      <c r="L16" s="76"/>
      <c r="M16" s="77"/>
      <c r="N16" s="77"/>
      <c r="O16" s="77"/>
      <c r="P16" s="77"/>
      <c r="Q16" s="77"/>
      <c r="R16" s="39"/>
      <c r="U16" s="22" t="s">
        <v>35</v>
      </c>
      <c r="V16" s="1" t="s">
        <v>37</v>
      </c>
      <c r="W16" s="23"/>
      <c r="X16" s="23"/>
      <c r="Y16" s="23"/>
      <c r="Z16" s="23"/>
      <c r="AA16" s="23"/>
    </row>
    <row r="17" spans="1:26" ht="18.95" customHeight="1">
      <c r="A17" s="12">
        <f t="shared" si="0"/>
        <v>10</v>
      </c>
      <c r="B17" s="10" t="s">
        <v>24</v>
      </c>
      <c r="C17" s="10">
        <v>8</v>
      </c>
      <c r="D17" s="11" t="s">
        <v>25</v>
      </c>
      <c r="E17" s="17" t="s">
        <v>14</v>
      </c>
      <c r="F17" s="32"/>
      <c r="G17" s="33"/>
      <c r="H17" s="34"/>
      <c r="I17" s="32"/>
      <c r="J17" s="33"/>
      <c r="K17" s="34"/>
      <c r="L17" s="76"/>
      <c r="M17" s="77"/>
      <c r="N17" s="77"/>
      <c r="O17" s="77"/>
      <c r="P17" s="77"/>
      <c r="Q17" s="77"/>
      <c r="R17" s="39"/>
      <c r="V17" s="61" t="s">
        <v>38</v>
      </c>
      <c r="W17" s="61"/>
      <c r="X17" s="61"/>
      <c r="Y17" s="61"/>
      <c r="Z17" s="61"/>
    </row>
    <row r="18" spans="1:26" ht="18.95" customHeight="1">
      <c r="A18" s="12">
        <f t="shared" si="0"/>
        <v>10</v>
      </c>
      <c r="B18" s="10" t="s">
        <v>24</v>
      </c>
      <c r="C18" s="10">
        <v>9</v>
      </c>
      <c r="D18" s="11" t="s">
        <v>25</v>
      </c>
      <c r="E18" s="17" t="s">
        <v>15</v>
      </c>
      <c r="F18" s="32"/>
      <c r="G18" s="33"/>
      <c r="H18" s="34"/>
      <c r="I18" s="32"/>
      <c r="J18" s="33"/>
      <c r="K18" s="34"/>
      <c r="L18" s="76"/>
      <c r="M18" s="77"/>
      <c r="N18" s="77"/>
      <c r="O18" s="77"/>
      <c r="P18" s="77"/>
      <c r="Q18" s="77"/>
      <c r="R18" s="39"/>
      <c r="V18" s="61"/>
      <c r="W18" s="61"/>
      <c r="X18" s="61"/>
      <c r="Y18" s="61"/>
      <c r="Z18" s="61"/>
    </row>
    <row r="19" spans="1:26" ht="18.95" customHeight="1">
      <c r="A19" s="12">
        <f t="shared" si="0"/>
        <v>10</v>
      </c>
      <c r="B19" s="10" t="s">
        <v>24</v>
      </c>
      <c r="C19" s="10">
        <v>10</v>
      </c>
      <c r="D19" s="11" t="s">
        <v>25</v>
      </c>
      <c r="E19" s="17" t="s">
        <v>10</v>
      </c>
      <c r="F19" s="32"/>
      <c r="G19" s="33"/>
      <c r="H19" s="34"/>
      <c r="I19" s="32"/>
      <c r="J19" s="33"/>
      <c r="K19" s="34"/>
      <c r="L19" s="76"/>
      <c r="M19" s="77"/>
      <c r="N19" s="77"/>
      <c r="O19" s="77"/>
      <c r="P19" s="77"/>
      <c r="Q19" s="77"/>
      <c r="R19" s="39"/>
      <c r="V19" s="1" t="s">
        <v>39</v>
      </c>
    </row>
    <row r="20" spans="1:26" ht="18.95" customHeight="1">
      <c r="A20" s="12">
        <f t="shared" si="0"/>
        <v>10</v>
      </c>
      <c r="B20" s="10" t="s">
        <v>24</v>
      </c>
      <c r="C20" s="10">
        <v>11</v>
      </c>
      <c r="D20" s="11" t="s">
        <v>25</v>
      </c>
      <c r="E20" s="13" t="s">
        <v>19</v>
      </c>
      <c r="F20" s="32"/>
      <c r="G20" s="33"/>
      <c r="H20" s="34"/>
      <c r="I20" s="32"/>
      <c r="J20" s="33"/>
      <c r="K20" s="34"/>
      <c r="L20" s="76"/>
      <c r="M20" s="77"/>
      <c r="N20" s="77"/>
      <c r="O20" s="77"/>
      <c r="P20" s="77"/>
      <c r="Q20" s="77"/>
      <c r="R20" s="39"/>
    </row>
    <row r="21" spans="1:26" ht="18.95" customHeight="1">
      <c r="A21" s="12">
        <f t="shared" si="0"/>
        <v>10</v>
      </c>
      <c r="B21" s="10" t="s">
        <v>24</v>
      </c>
      <c r="C21" s="10">
        <v>12</v>
      </c>
      <c r="D21" s="11" t="s">
        <v>25</v>
      </c>
      <c r="E21" s="13" t="s">
        <v>11</v>
      </c>
      <c r="F21" s="32"/>
      <c r="G21" s="33"/>
      <c r="H21" s="34"/>
      <c r="I21" s="32"/>
      <c r="J21" s="33"/>
      <c r="K21" s="34"/>
      <c r="L21" s="76"/>
      <c r="M21" s="77"/>
      <c r="N21" s="77"/>
      <c r="O21" s="77"/>
      <c r="P21" s="77"/>
      <c r="Q21" s="77"/>
      <c r="R21" s="39"/>
      <c r="U21" s="1" t="s">
        <v>42</v>
      </c>
    </row>
    <row r="22" spans="1:26" ht="18.95" customHeight="1">
      <c r="A22" s="12">
        <f t="shared" si="0"/>
        <v>10</v>
      </c>
      <c r="B22" s="10" t="s">
        <v>24</v>
      </c>
      <c r="C22" s="10">
        <v>13</v>
      </c>
      <c r="D22" s="11" t="s">
        <v>25</v>
      </c>
      <c r="E22" s="13" t="s">
        <v>12</v>
      </c>
      <c r="F22" s="32"/>
      <c r="G22" s="33"/>
      <c r="H22" s="34"/>
      <c r="I22" s="32"/>
      <c r="J22" s="33"/>
      <c r="K22" s="34"/>
      <c r="L22" s="76"/>
      <c r="M22" s="77"/>
      <c r="N22" s="77"/>
      <c r="O22" s="77"/>
      <c r="P22" s="77"/>
      <c r="Q22" s="77"/>
      <c r="R22" s="39"/>
    </row>
    <row r="23" spans="1:26" ht="18.95" customHeight="1">
      <c r="A23" s="12">
        <f t="shared" si="0"/>
        <v>10</v>
      </c>
      <c r="B23" s="10" t="s">
        <v>24</v>
      </c>
      <c r="C23" s="10">
        <v>14</v>
      </c>
      <c r="D23" s="11" t="s">
        <v>25</v>
      </c>
      <c r="E23" s="17" t="s">
        <v>13</v>
      </c>
      <c r="F23" s="32"/>
      <c r="G23" s="33"/>
      <c r="H23" s="34"/>
      <c r="I23" s="32"/>
      <c r="J23" s="33"/>
      <c r="K23" s="34"/>
      <c r="L23" s="76"/>
      <c r="M23" s="77"/>
      <c r="N23" s="77"/>
      <c r="O23" s="77"/>
      <c r="P23" s="77"/>
      <c r="Q23" s="77"/>
      <c r="R23" s="39"/>
    </row>
    <row r="24" spans="1:26" ht="18.95" customHeight="1">
      <c r="A24" s="12">
        <f t="shared" si="0"/>
        <v>10</v>
      </c>
      <c r="B24" s="10" t="s">
        <v>24</v>
      </c>
      <c r="C24" s="10">
        <v>15</v>
      </c>
      <c r="D24" s="11" t="s">
        <v>25</v>
      </c>
      <c r="E24" s="17" t="s">
        <v>14</v>
      </c>
      <c r="F24" s="32"/>
      <c r="G24" s="33"/>
      <c r="H24" s="34"/>
      <c r="I24" s="32"/>
      <c r="J24" s="33"/>
      <c r="K24" s="34"/>
      <c r="L24" s="76"/>
      <c r="M24" s="77"/>
      <c r="N24" s="77"/>
      <c r="O24" s="77"/>
      <c r="P24" s="77"/>
      <c r="Q24" s="77"/>
      <c r="R24" s="39"/>
      <c r="U24" s="1" t="s">
        <v>16</v>
      </c>
      <c r="V24" s="1" t="s">
        <v>43</v>
      </c>
    </row>
    <row r="25" spans="1:26" ht="18.95" customHeight="1">
      <c r="A25" s="12">
        <f t="shared" si="0"/>
        <v>10</v>
      </c>
      <c r="B25" s="10" t="s">
        <v>24</v>
      </c>
      <c r="C25" s="10">
        <v>16</v>
      </c>
      <c r="D25" s="11" t="s">
        <v>25</v>
      </c>
      <c r="E25" s="17" t="s">
        <v>15</v>
      </c>
      <c r="F25" s="32"/>
      <c r="G25" s="33"/>
      <c r="H25" s="34"/>
      <c r="I25" s="32"/>
      <c r="J25" s="33"/>
      <c r="K25" s="34"/>
      <c r="L25" s="76"/>
      <c r="M25" s="77"/>
      <c r="N25" s="77"/>
      <c r="O25" s="77"/>
      <c r="P25" s="77"/>
      <c r="Q25" s="77"/>
      <c r="R25" s="39"/>
      <c r="U25" s="1" t="s">
        <v>62</v>
      </c>
      <c r="V25" s="1" t="s">
        <v>64</v>
      </c>
    </row>
    <row r="26" spans="1:26" ht="18.95" customHeight="1">
      <c r="A26" s="12">
        <f t="shared" si="0"/>
        <v>10</v>
      </c>
      <c r="B26" s="10" t="s">
        <v>24</v>
      </c>
      <c r="C26" s="10">
        <v>17</v>
      </c>
      <c r="D26" s="11" t="s">
        <v>25</v>
      </c>
      <c r="E26" s="17" t="s">
        <v>10</v>
      </c>
      <c r="F26" s="32"/>
      <c r="G26" s="33"/>
      <c r="H26" s="34"/>
      <c r="I26" s="32"/>
      <c r="J26" s="33"/>
      <c r="K26" s="34"/>
      <c r="L26" s="76"/>
      <c r="M26" s="77"/>
      <c r="N26" s="77"/>
      <c r="O26" s="77"/>
      <c r="P26" s="77"/>
      <c r="Q26" s="77"/>
      <c r="R26" s="39"/>
      <c r="U26" s="24" t="s">
        <v>45</v>
      </c>
      <c r="V26" s="1" t="s">
        <v>44</v>
      </c>
    </row>
    <row r="27" spans="1:26" ht="18.95" customHeight="1">
      <c r="A27" s="12">
        <f t="shared" si="0"/>
        <v>10</v>
      </c>
      <c r="B27" s="10" t="s">
        <v>24</v>
      </c>
      <c r="C27" s="10">
        <v>18</v>
      </c>
      <c r="D27" s="11" t="s">
        <v>25</v>
      </c>
      <c r="E27" s="13" t="s">
        <v>19</v>
      </c>
      <c r="F27" s="32"/>
      <c r="G27" s="33"/>
      <c r="H27" s="34"/>
      <c r="I27" s="32"/>
      <c r="J27" s="33"/>
      <c r="K27" s="34"/>
      <c r="L27" s="76"/>
      <c r="M27" s="77"/>
      <c r="N27" s="77"/>
      <c r="O27" s="77"/>
      <c r="P27" s="77"/>
      <c r="Q27" s="77"/>
      <c r="R27" s="39"/>
      <c r="U27" s="1" t="s">
        <v>4</v>
      </c>
      <c r="V27" s="1" t="s">
        <v>48</v>
      </c>
    </row>
    <row r="28" spans="1:26" ht="18.95" customHeight="1">
      <c r="A28" s="12">
        <f t="shared" si="0"/>
        <v>10</v>
      </c>
      <c r="B28" s="10" t="s">
        <v>24</v>
      </c>
      <c r="C28" s="10">
        <v>19</v>
      </c>
      <c r="D28" s="11" t="s">
        <v>25</v>
      </c>
      <c r="E28" s="13" t="s">
        <v>11</v>
      </c>
      <c r="F28" s="32"/>
      <c r="G28" s="33"/>
      <c r="H28" s="34"/>
      <c r="I28" s="32"/>
      <c r="J28" s="33"/>
      <c r="K28" s="34"/>
      <c r="L28" s="76"/>
      <c r="M28" s="77"/>
      <c r="N28" s="77"/>
      <c r="O28" s="77"/>
      <c r="P28" s="77"/>
      <c r="Q28" s="77"/>
      <c r="R28" s="39"/>
      <c r="U28" s="1" t="s">
        <v>47</v>
      </c>
      <c r="V28" s="1" t="s">
        <v>49</v>
      </c>
    </row>
    <row r="29" spans="1:26" ht="18.95" customHeight="1">
      <c r="A29" s="12">
        <f t="shared" si="0"/>
        <v>10</v>
      </c>
      <c r="B29" s="10" t="s">
        <v>24</v>
      </c>
      <c r="C29" s="10">
        <v>20</v>
      </c>
      <c r="D29" s="11" t="s">
        <v>25</v>
      </c>
      <c r="E29" s="17" t="s">
        <v>12</v>
      </c>
      <c r="F29" s="32"/>
      <c r="G29" s="33"/>
      <c r="H29" s="34"/>
      <c r="I29" s="32"/>
      <c r="J29" s="33"/>
      <c r="K29" s="34"/>
      <c r="L29" s="76"/>
      <c r="M29" s="77"/>
      <c r="N29" s="77"/>
      <c r="O29" s="77"/>
      <c r="P29" s="77"/>
      <c r="Q29" s="77"/>
      <c r="R29" s="39"/>
      <c r="U29" s="1" t="s">
        <v>5</v>
      </c>
      <c r="V29" s="1" t="s">
        <v>50</v>
      </c>
    </row>
    <row r="30" spans="1:26" ht="18.95" customHeight="1">
      <c r="A30" s="12">
        <f t="shared" si="0"/>
        <v>10</v>
      </c>
      <c r="B30" s="10" t="s">
        <v>24</v>
      </c>
      <c r="C30" s="10">
        <v>21</v>
      </c>
      <c r="D30" s="11" t="s">
        <v>25</v>
      </c>
      <c r="E30" s="17" t="s">
        <v>13</v>
      </c>
      <c r="F30" s="32"/>
      <c r="G30" s="33"/>
      <c r="H30" s="34"/>
      <c r="I30" s="32"/>
      <c r="J30" s="33"/>
      <c r="K30" s="34"/>
      <c r="L30" s="76"/>
      <c r="M30" s="77"/>
      <c r="N30" s="77"/>
      <c r="O30" s="77"/>
      <c r="P30" s="77"/>
      <c r="Q30" s="77"/>
      <c r="R30" s="39"/>
      <c r="V30" s="1" t="s">
        <v>46</v>
      </c>
    </row>
    <row r="31" spans="1:26" ht="18.95" customHeight="1">
      <c r="A31" s="12">
        <f t="shared" si="0"/>
        <v>10</v>
      </c>
      <c r="B31" s="10" t="s">
        <v>24</v>
      </c>
      <c r="C31" s="10">
        <v>22</v>
      </c>
      <c r="D31" s="11" t="s">
        <v>25</v>
      </c>
      <c r="E31" s="17" t="s">
        <v>14</v>
      </c>
      <c r="F31" s="32"/>
      <c r="G31" s="33"/>
      <c r="H31" s="34"/>
      <c r="I31" s="32"/>
      <c r="J31" s="33"/>
      <c r="K31" s="34"/>
      <c r="L31" s="76"/>
      <c r="M31" s="77"/>
      <c r="N31" s="77"/>
      <c r="O31" s="77"/>
      <c r="P31" s="77"/>
      <c r="Q31" s="77"/>
      <c r="R31" s="39"/>
      <c r="U31" s="1" t="s">
        <v>67</v>
      </c>
      <c r="V31" s="1" t="s">
        <v>88</v>
      </c>
    </row>
    <row r="32" spans="1:26" ht="18.95" customHeight="1">
      <c r="A32" s="12">
        <f t="shared" si="0"/>
        <v>10</v>
      </c>
      <c r="B32" s="10" t="s">
        <v>24</v>
      </c>
      <c r="C32" s="10">
        <v>23</v>
      </c>
      <c r="D32" s="11" t="s">
        <v>25</v>
      </c>
      <c r="E32" s="17" t="s">
        <v>15</v>
      </c>
      <c r="F32" s="32"/>
      <c r="G32" s="33"/>
      <c r="H32" s="34"/>
      <c r="I32" s="32"/>
      <c r="J32" s="33"/>
      <c r="K32" s="34"/>
      <c r="L32" s="76"/>
      <c r="M32" s="77"/>
      <c r="N32" s="77"/>
      <c r="O32" s="77"/>
      <c r="P32" s="77"/>
      <c r="Q32" s="77"/>
      <c r="R32" s="39"/>
      <c r="V32" s="1" t="s">
        <v>63</v>
      </c>
    </row>
    <row r="33" spans="1:20" ht="18.95" customHeight="1">
      <c r="A33" s="12">
        <f t="shared" si="0"/>
        <v>10</v>
      </c>
      <c r="B33" s="10" t="s">
        <v>24</v>
      </c>
      <c r="C33" s="10">
        <v>24</v>
      </c>
      <c r="D33" s="11" t="s">
        <v>25</v>
      </c>
      <c r="E33" s="17" t="s">
        <v>10</v>
      </c>
      <c r="F33" s="32"/>
      <c r="G33" s="33"/>
      <c r="H33" s="34"/>
      <c r="I33" s="32"/>
      <c r="J33" s="33"/>
      <c r="K33" s="34"/>
      <c r="L33" s="76"/>
      <c r="M33" s="77"/>
      <c r="N33" s="77"/>
      <c r="O33" s="77"/>
      <c r="P33" s="77"/>
      <c r="Q33" s="77"/>
      <c r="R33" s="39"/>
    </row>
    <row r="34" spans="1:20" ht="18.95" customHeight="1">
      <c r="A34" s="12">
        <f t="shared" si="0"/>
        <v>10</v>
      </c>
      <c r="B34" s="10" t="s">
        <v>24</v>
      </c>
      <c r="C34" s="10">
        <v>25</v>
      </c>
      <c r="D34" s="11" t="s">
        <v>25</v>
      </c>
      <c r="E34" s="13" t="s">
        <v>19</v>
      </c>
      <c r="F34" s="32"/>
      <c r="G34" s="33"/>
      <c r="H34" s="34"/>
      <c r="I34" s="32"/>
      <c r="J34" s="33"/>
      <c r="K34" s="34"/>
      <c r="L34" s="76"/>
      <c r="M34" s="77"/>
      <c r="N34" s="77"/>
      <c r="O34" s="77"/>
      <c r="P34" s="77"/>
      <c r="Q34" s="77"/>
      <c r="R34" s="39"/>
    </row>
    <row r="35" spans="1:20" ht="18.95" customHeight="1">
      <c r="A35" s="12">
        <f t="shared" si="0"/>
        <v>10</v>
      </c>
      <c r="B35" s="10" t="s">
        <v>24</v>
      </c>
      <c r="C35" s="10">
        <v>26</v>
      </c>
      <c r="D35" s="11" t="s">
        <v>25</v>
      </c>
      <c r="E35" s="13" t="s">
        <v>11</v>
      </c>
      <c r="F35" s="32"/>
      <c r="G35" s="33"/>
      <c r="H35" s="34"/>
      <c r="I35" s="32"/>
      <c r="J35" s="33"/>
      <c r="K35" s="34"/>
      <c r="L35" s="76"/>
      <c r="M35" s="77"/>
      <c r="N35" s="77"/>
      <c r="O35" s="77"/>
      <c r="P35" s="77"/>
      <c r="Q35" s="77"/>
      <c r="R35" s="39"/>
    </row>
    <row r="36" spans="1:20" ht="18.95" customHeight="1">
      <c r="A36" s="12">
        <f t="shared" si="0"/>
        <v>10</v>
      </c>
      <c r="B36" s="10" t="s">
        <v>24</v>
      </c>
      <c r="C36" s="10">
        <v>27</v>
      </c>
      <c r="D36" s="11" t="s">
        <v>25</v>
      </c>
      <c r="E36" s="17" t="s">
        <v>12</v>
      </c>
      <c r="F36" s="32"/>
      <c r="G36" s="33"/>
      <c r="H36" s="34"/>
      <c r="I36" s="32"/>
      <c r="J36" s="33"/>
      <c r="K36" s="34"/>
      <c r="L36" s="76"/>
      <c r="M36" s="77"/>
      <c r="N36" s="77"/>
      <c r="O36" s="77"/>
      <c r="P36" s="77"/>
      <c r="Q36" s="77"/>
      <c r="R36" s="39"/>
    </row>
    <row r="37" spans="1:20" ht="18.95" customHeight="1">
      <c r="A37" s="12">
        <f t="shared" si="0"/>
        <v>10</v>
      </c>
      <c r="B37" s="10" t="s">
        <v>24</v>
      </c>
      <c r="C37" s="10">
        <v>28</v>
      </c>
      <c r="D37" s="11" t="s">
        <v>25</v>
      </c>
      <c r="E37" s="17" t="s">
        <v>13</v>
      </c>
      <c r="F37" s="32"/>
      <c r="G37" s="33"/>
      <c r="H37" s="34"/>
      <c r="I37" s="32"/>
      <c r="J37" s="33"/>
      <c r="K37" s="34"/>
      <c r="L37" s="76"/>
      <c r="M37" s="77"/>
      <c r="N37" s="77"/>
      <c r="O37" s="77"/>
      <c r="P37" s="77"/>
      <c r="Q37" s="77"/>
      <c r="R37" s="39"/>
    </row>
    <row r="38" spans="1:20" ht="18.95" customHeight="1">
      <c r="A38" s="12">
        <f t="shared" si="0"/>
        <v>10</v>
      </c>
      <c r="B38" s="10" t="s">
        <v>24</v>
      </c>
      <c r="C38" s="10">
        <v>29</v>
      </c>
      <c r="D38" s="11" t="s">
        <v>25</v>
      </c>
      <c r="E38" s="17" t="s">
        <v>14</v>
      </c>
      <c r="F38" s="32"/>
      <c r="G38" s="33"/>
      <c r="H38" s="34"/>
      <c r="I38" s="32"/>
      <c r="J38" s="33"/>
      <c r="K38" s="34"/>
      <c r="L38" s="76"/>
      <c r="M38" s="77"/>
      <c r="N38" s="77"/>
      <c r="O38" s="77"/>
      <c r="P38" s="77"/>
      <c r="Q38" s="77"/>
      <c r="R38" s="39"/>
    </row>
    <row r="39" spans="1:20" ht="18.95" customHeight="1">
      <c r="A39" s="12">
        <f t="shared" si="0"/>
        <v>10</v>
      </c>
      <c r="B39" s="10" t="s">
        <v>24</v>
      </c>
      <c r="C39" s="10">
        <v>30</v>
      </c>
      <c r="D39" s="11" t="s">
        <v>25</v>
      </c>
      <c r="E39" s="17" t="s">
        <v>15</v>
      </c>
      <c r="F39" s="32"/>
      <c r="G39" s="33"/>
      <c r="H39" s="34"/>
      <c r="I39" s="32"/>
      <c r="J39" s="33"/>
      <c r="K39" s="34"/>
      <c r="L39" s="76"/>
      <c r="M39" s="77"/>
      <c r="N39" s="77"/>
      <c r="O39" s="77"/>
      <c r="P39" s="77"/>
      <c r="Q39" s="77"/>
      <c r="R39" s="39"/>
    </row>
    <row r="40" spans="1:20" ht="18.95" customHeight="1" thickBot="1">
      <c r="A40" s="14">
        <f t="shared" si="0"/>
        <v>10</v>
      </c>
      <c r="B40" s="15" t="s">
        <v>24</v>
      </c>
      <c r="C40" s="15">
        <v>31</v>
      </c>
      <c r="D40" s="16" t="s">
        <v>25</v>
      </c>
      <c r="E40" s="38" t="s">
        <v>10</v>
      </c>
      <c r="F40" s="35"/>
      <c r="G40" s="36"/>
      <c r="H40" s="37"/>
      <c r="I40" s="35"/>
      <c r="J40" s="36"/>
      <c r="K40" s="37"/>
      <c r="L40" s="78"/>
      <c r="M40" s="79"/>
      <c r="N40" s="79"/>
      <c r="O40" s="79"/>
      <c r="P40" s="79"/>
      <c r="Q40" s="79"/>
      <c r="R40" s="40"/>
    </row>
    <row r="41" spans="1:20" ht="12" customHeight="1" thickBot="1"/>
    <row r="42" spans="1:20" ht="18.95" customHeight="1">
      <c r="A42" s="64" t="s">
        <v>16</v>
      </c>
      <c r="B42" s="65"/>
      <c r="C42" s="65"/>
      <c r="D42" s="147"/>
      <c r="E42" s="192">
        <f>COUNTA(C10:C40)</f>
        <v>31</v>
      </c>
      <c r="F42" s="44"/>
      <c r="S42" s="24">
        <f>COUNTIF(E10:E40,"土")</f>
        <v>4</v>
      </c>
      <c r="T42" s="24" t="s">
        <v>55</v>
      </c>
    </row>
    <row r="43" spans="1:20" ht="18.95" customHeight="1" thickBot="1">
      <c r="A43" s="62" t="s">
        <v>62</v>
      </c>
      <c r="B43" s="63"/>
      <c r="C43" s="63"/>
      <c r="D43" s="150"/>
      <c r="E43" s="193">
        <f>SUM(S42:S43)</f>
        <v>8</v>
      </c>
      <c r="F43" s="44"/>
      <c r="S43" s="24">
        <f>COUNTIF(E10:E40,"日")</f>
        <v>4</v>
      </c>
      <c r="T43" s="24" t="s">
        <v>25</v>
      </c>
    </row>
    <row r="44" spans="1:20" ht="13.5" customHeight="1" thickBot="1">
      <c r="A44" s="149"/>
      <c r="B44" s="149"/>
      <c r="C44" s="149"/>
      <c r="D44" s="149"/>
      <c r="E44" s="194"/>
      <c r="F44" s="44"/>
      <c r="S44" s="24"/>
      <c r="T44" s="24"/>
    </row>
    <row r="45" spans="1:20" ht="18.95" customHeight="1" thickBot="1">
      <c r="A45" s="141" t="s">
        <v>61</v>
      </c>
      <c r="B45" s="142"/>
      <c r="C45" s="142"/>
      <c r="D45" s="143"/>
      <c r="E45" s="141" t="s">
        <v>91</v>
      </c>
      <c r="F45" s="143"/>
      <c r="G45" s="145" t="s">
        <v>58</v>
      </c>
      <c r="H45" s="143"/>
      <c r="J45" s="153" t="s">
        <v>90</v>
      </c>
      <c r="K45" s="153"/>
      <c r="L45" s="153"/>
      <c r="M45" s="153"/>
      <c r="N45" s="153"/>
      <c r="O45" s="153"/>
      <c r="P45" s="153"/>
      <c r="Q45" s="153"/>
      <c r="R45" s="153"/>
    </row>
    <row r="46" spans="1:20" ht="18.95" customHeight="1">
      <c r="A46" s="139" t="s">
        <v>36</v>
      </c>
      <c r="B46" s="136"/>
      <c r="C46" s="136"/>
      <c r="D46" s="140"/>
      <c r="E46" s="139">
        <f>COUNTIF(F10:F40,"○")</f>
        <v>0</v>
      </c>
      <c r="F46" s="140"/>
      <c r="G46" s="146">
        <f>COUNTIF(I10:I40,"○")</f>
        <v>0</v>
      </c>
      <c r="H46" s="140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1:20" ht="20.100000000000001" customHeight="1">
      <c r="A47" s="96" t="s">
        <v>1</v>
      </c>
      <c r="B47" s="73"/>
      <c r="C47" s="73"/>
      <c r="D47" s="97"/>
      <c r="E47" s="96">
        <f>E42-E46</f>
        <v>31</v>
      </c>
      <c r="F47" s="97"/>
      <c r="G47" s="75">
        <f>E42-G46</f>
        <v>31</v>
      </c>
      <c r="H47" s="97"/>
      <c r="J47" s="153"/>
      <c r="K47" s="153"/>
      <c r="L47" s="153"/>
      <c r="M47" s="153"/>
      <c r="N47" s="153"/>
      <c r="O47" s="153"/>
      <c r="P47" s="153"/>
      <c r="Q47" s="153"/>
      <c r="R47" s="153"/>
    </row>
    <row r="48" spans="1:20" ht="20.100000000000001" customHeight="1">
      <c r="A48" s="96" t="s">
        <v>4</v>
      </c>
      <c r="B48" s="73"/>
      <c r="C48" s="73"/>
      <c r="D48" s="97"/>
      <c r="E48" s="96">
        <f>COUNTIF(G10:G40,"○")</f>
        <v>0</v>
      </c>
      <c r="F48" s="97"/>
      <c r="G48" s="75">
        <f>COUNTIF(J10:J40,"○")</f>
        <v>0</v>
      </c>
      <c r="H48" s="97"/>
      <c r="J48" s="154"/>
      <c r="K48" s="154"/>
      <c r="L48" s="154"/>
      <c r="M48" s="154"/>
      <c r="N48" s="154"/>
      <c r="O48" s="154"/>
      <c r="P48" s="154"/>
      <c r="Q48" s="154"/>
      <c r="R48" s="154"/>
    </row>
    <row r="49" spans="1:18" ht="20.100000000000001" customHeight="1">
      <c r="A49" s="96" t="s">
        <v>47</v>
      </c>
      <c r="B49" s="73"/>
      <c r="C49" s="73"/>
      <c r="D49" s="97"/>
      <c r="E49" s="96">
        <f>COUNTIF(H10:H40,"○")</f>
        <v>0</v>
      </c>
      <c r="F49" s="97"/>
      <c r="G49" s="75">
        <f>COUNTIF(K10:K40,"○")</f>
        <v>0</v>
      </c>
      <c r="H49" s="97"/>
      <c r="J49" s="154"/>
      <c r="K49" s="154"/>
      <c r="L49" s="154"/>
      <c r="M49" s="154"/>
      <c r="N49" s="154"/>
      <c r="O49" s="154"/>
      <c r="P49" s="154"/>
      <c r="Q49" s="154"/>
      <c r="R49" s="154"/>
    </row>
    <row r="50" spans="1:18" ht="20.100000000000001" customHeight="1">
      <c r="A50" s="96" t="s">
        <v>5</v>
      </c>
      <c r="B50" s="73"/>
      <c r="C50" s="73"/>
      <c r="D50" s="97"/>
      <c r="E50" s="198">
        <f>ROUND(E49/E47,3)</f>
        <v>0</v>
      </c>
      <c r="F50" s="199"/>
      <c r="G50" s="113">
        <f>ROUND(G49/G47,3)</f>
        <v>0</v>
      </c>
      <c r="H50" s="137"/>
      <c r="J50" s="154"/>
      <c r="K50" s="154"/>
      <c r="L50" s="154"/>
      <c r="M50" s="154"/>
      <c r="N50" s="154"/>
      <c r="O50" s="154"/>
      <c r="P50" s="154"/>
      <c r="Q50" s="154"/>
      <c r="R50" s="154"/>
    </row>
    <row r="51" spans="1:18" ht="20.100000000000001" customHeight="1" thickBot="1">
      <c r="A51" s="67" t="s">
        <v>67</v>
      </c>
      <c r="B51" s="68"/>
      <c r="C51" s="68"/>
      <c r="D51" s="111"/>
      <c r="E51" s="200">
        <f>ROUND(E49/E43,3)</f>
        <v>0</v>
      </c>
      <c r="F51" s="201"/>
      <c r="G51" s="197">
        <f>ROUND(G49/E43,3)</f>
        <v>0</v>
      </c>
      <c r="H51" s="138"/>
    </row>
  </sheetData>
  <mergeCells count="68">
    <mergeCell ref="A50:D50"/>
    <mergeCell ref="E50:F50"/>
    <mergeCell ref="G50:H50"/>
    <mergeCell ref="A51:D51"/>
    <mergeCell ref="E51:F51"/>
    <mergeCell ref="G51:H51"/>
    <mergeCell ref="A48:D48"/>
    <mergeCell ref="E48:F48"/>
    <mergeCell ref="G48:H48"/>
    <mergeCell ref="A49:D49"/>
    <mergeCell ref="E49:F49"/>
    <mergeCell ref="G49:H49"/>
    <mergeCell ref="A45:D45"/>
    <mergeCell ref="E45:F45"/>
    <mergeCell ref="G45:H45"/>
    <mergeCell ref="J45:R47"/>
    <mergeCell ref="A46:D46"/>
    <mergeCell ref="E46:F46"/>
    <mergeCell ref="G46:H46"/>
    <mergeCell ref="A47:D47"/>
    <mergeCell ref="E47:F47"/>
    <mergeCell ref="G47:H47"/>
    <mergeCell ref="L37:Q37"/>
    <mergeCell ref="L38:Q38"/>
    <mergeCell ref="L39:Q39"/>
    <mergeCell ref="L40:Q40"/>
    <mergeCell ref="A42:D42"/>
    <mergeCell ref="A43:D43"/>
    <mergeCell ref="L31:Q31"/>
    <mergeCell ref="L32:Q32"/>
    <mergeCell ref="L33:Q33"/>
    <mergeCell ref="L34:Q34"/>
    <mergeCell ref="L35:Q35"/>
    <mergeCell ref="L36:Q36"/>
    <mergeCell ref="L25:Q25"/>
    <mergeCell ref="L26:Q26"/>
    <mergeCell ref="L27:Q27"/>
    <mergeCell ref="L28:Q28"/>
    <mergeCell ref="L29:Q29"/>
    <mergeCell ref="L30:Q30"/>
    <mergeCell ref="L19:Q19"/>
    <mergeCell ref="L20:Q20"/>
    <mergeCell ref="L21:Q21"/>
    <mergeCell ref="L22:Q22"/>
    <mergeCell ref="L23:Q23"/>
    <mergeCell ref="L24:Q24"/>
    <mergeCell ref="V14:Z15"/>
    <mergeCell ref="L15:Q15"/>
    <mergeCell ref="L16:Q16"/>
    <mergeCell ref="L17:Q17"/>
    <mergeCell ref="V17:Z18"/>
    <mergeCell ref="L18:Q18"/>
    <mergeCell ref="R8:R9"/>
    <mergeCell ref="L10:Q10"/>
    <mergeCell ref="L11:Q11"/>
    <mergeCell ref="L12:Q12"/>
    <mergeCell ref="L13:Q13"/>
    <mergeCell ref="L14:Q14"/>
    <mergeCell ref="A1:R1"/>
    <mergeCell ref="B5:D5"/>
    <mergeCell ref="E5:I5"/>
    <mergeCell ref="B6:D6"/>
    <mergeCell ref="E6:N6"/>
    <mergeCell ref="A8:D9"/>
    <mergeCell ref="E8:E9"/>
    <mergeCell ref="F8:H8"/>
    <mergeCell ref="I8:K8"/>
    <mergeCell ref="L8:Q9"/>
  </mergeCells>
  <phoneticPr fontId="1"/>
  <dataValidations count="1">
    <dataValidation type="list" allowBlank="1" showInputMessage="1" showErrorMessage="1" sqref="F10:K40" xr:uid="{FD1E7B4E-0EE0-40CD-AF08-7D90F858F323}">
      <formula1>$S$10:$S$11</formula1>
    </dataValidation>
  </dataValidations>
  <pageMargins left="0.59055118110236227" right="0.39370078740157483" top="0.74803149606299213" bottom="0.19685039370078741" header="0.31496062992125984" footer="0.31496062992125984"/>
  <pageSetup paperSize="9" scale="85" orientation="portrait" r:id="rId1"/>
  <colBreaks count="1" manualBreakCount="1">
    <brk id="18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入力例</vt:lpstr>
      <vt:lpstr>現場稼働率集計表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R8.1!Print_Area</vt:lpstr>
      <vt:lpstr>R8.2!Print_Area</vt:lpstr>
      <vt:lpstr>R8.3!Print_Area</vt:lpstr>
      <vt:lpstr>現場稼働率集計表!Print_Area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殘間 伸夫</dc:creator>
  <cp:lastModifiedBy>shinchi000038</cp:lastModifiedBy>
  <cp:lastPrinted>2025-02-07T02:58:41Z</cp:lastPrinted>
  <dcterms:created xsi:type="dcterms:W3CDTF">2024-04-03T23:37:00Z</dcterms:created>
  <dcterms:modified xsi:type="dcterms:W3CDTF">2025-02-07T04:38:11Z</dcterms:modified>
</cp:coreProperties>
</file>